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_ADRES" hidden="1">XLR_NoRangeSheet!$C$6</definedName>
    <definedName name="Query1_EMAIL" hidden="1">XLR_NoRangeSheet!$H$6</definedName>
    <definedName name="Query1_KURATOR" hidden="1">XLR_NoRangeSheet!$F$6</definedName>
    <definedName name="Query1_NAME_LOTA" hidden="1">XLR_NoRangeSheet!$E$6</definedName>
    <definedName name="Query1_NLOTA" hidden="1">XLR_NoRangeSheet!$B$6</definedName>
    <definedName name="Query1_NOTE" hidden="1">XLR_NoRangeSheet!$J$6</definedName>
    <definedName name="Query1_NPO" hidden="1">XLR_NoRangeSheet!$I$6</definedName>
    <definedName name="Query1_PRIL_NOMER" hidden="1">XLR_NoRangeSheet!$S$6</definedName>
    <definedName name="Query1_SROK" hidden="1">XLR_NoRangeSheet!$K$6</definedName>
    <definedName name="Query1_TEL" hidden="1">XLR_NoRangeSheet!$G$6</definedName>
    <definedName name="Query1_TIP" hidden="1">XLR_NoRangeSheet!$Q$6</definedName>
    <definedName name="Query1_TIPNAME" hidden="1">XLR_NoRangeSheet!$R$6</definedName>
    <definedName name="Query1_UA2" hidden="1">XLR_NoRangeSheet!$O$6</definedName>
    <definedName name="Query1_UA2NAME" hidden="1">XLR_NoRangeSheet!$P$6</definedName>
    <definedName name="Query1_USERE" hidden="1">XLR_NoRangeSheet!$N$6</definedName>
    <definedName name="Query1_USERN" hidden="1">XLR_NoRangeSheet!$L$6</definedName>
    <definedName name="Query1_USERT" hidden="1">XLR_NoRangeSheet!$M$6</definedName>
    <definedName name="Query1_VCODE" hidden="1">XLR_NoRangeSheet!$D$6</definedName>
    <definedName name="Query2">Лист1!$A$8:$R$22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P22" i="1"/>
  <c r="O22"/>
  <c r="N22"/>
  <c r="M22"/>
  <c r="L22"/>
  <c r="K22"/>
  <c r="J22"/>
  <c r="I22"/>
  <c r="H22"/>
  <c r="G22"/>
  <c r="F22"/>
  <c r="E22"/>
  <c r="B21"/>
  <c r="B20"/>
  <c r="B19"/>
  <c r="B18"/>
  <c r="B17"/>
  <c r="B16"/>
  <c r="B15"/>
  <c r="B14"/>
  <c r="B13"/>
  <c r="B12"/>
  <c r="B11"/>
  <c r="B10"/>
  <c r="B9"/>
  <c r="B8"/>
  <c r="B5" i="2"/>
  <c r="C4" i="1"/>
  <c r="R2"/>
</calcChain>
</file>

<file path=xl/sharedStrings.xml><?xml version="1.0" encoding="utf-8"?>
<sst xmlns="http://schemas.openxmlformats.org/spreadsheetml/2006/main" count="98" uniqueCount="55">
  <si>
    <t>№ п.п.</t>
  </si>
  <si>
    <t>Eд.изм</t>
  </si>
  <si>
    <t>Наименование товара</t>
  </si>
  <si>
    <t>ЛОТ</t>
  </si>
  <si>
    <t>График доставки</t>
  </si>
  <si>
    <t>1 кв</t>
  </si>
  <si>
    <t>Январь</t>
  </si>
  <si>
    <t>Февраль</t>
  </si>
  <si>
    <t>Март</t>
  </si>
  <si>
    <t>2 кв</t>
  </si>
  <si>
    <t>3 кв</t>
  </si>
  <si>
    <t>4 кв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</si>
  <si>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</si>
  <si>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</si>
  <si>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</si>
  <si>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</si>
  <si>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</si>
  <si>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</si>
  <si>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</si>
  <si>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</si>
  <si>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</si>
  <si>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</t>
  </si>
  <si>
    <t>Адрес и контактное лицо</t>
  </si>
  <si>
    <t>Итого</t>
  </si>
  <si>
    <t>4.2, Developer  (build 122-D7)</t>
  </si>
  <si>
    <t>Query1</t>
  </si>
  <si>
    <t>Республика Башкортостан</t>
  </si>
  <si>
    <t>Поставка трубы  ПНД, ПВД</t>
  </si>
  <si>
    <t>, тел. , эл.почта:</t>
  </si>
  <si>
    <t/>
  </si>
  <si>
    <t>31.12.2015</t>
  </si>
  <si>
    <t>Мустафин Ильдар Загирович</t>
  </si>
  <si>
    <t>Отдел организации эксплуатации систем коммутации и сетей доступа</t>
  </si>
  <si>
    <t>Приложение 1.1</t>
  </si>
  <si>
    <t>ТРУБА ПВД Д.63</t>
  </si>
  <si>
    <t>ПОГ.М</t>
  </si>
  <si>
    <t>Бирский МУЭС</t>
  </si>
  <si>
    <t>ТРУБА ПНД П/Э D-50*3,7MM</t>
  </si>
  <si>
    <t>Мелеузовский МУЭС</t>
  </si>
  <si>
    <t>Сибайский МУЭС</t>
  </si>
  <si>
    <t>Стерлитамакский МУЭС</t>
  </si>
  <si>
    <t>Туймазинский МУЭС</t>
  </si>
  <si>
    <t>Центр технической эксплуатации</t>
  </si>
  <si>
    <t>ТРУБА ПНД П/Э D-63*4,7MM</t>
  </si>
  <si>
    <t>Месягутовский МУЭС</t>
  </si>
  <si>
    <t>ТРУБА ПНД П/Э D-90*6,7MM</t>
  </si>
  <si>
    <t>г.Бирск, ул. Бурновская, д.10; Выдрин Ю.А. 89173483781</t>
  </si>
  <si>
    <t>с. Месягутово, ул. Коммунистическая, д.24; Фазылов В.С. 89063756161</t>
  </si>
  <si>
    <t>г. Сибай, ул. Индустриальное шоссе, д.2; Устьянцева Л.А. 89279417186</t>
  </si>
  <si>
    <t xml:space="preserve"> г.. Стерлитамак, ул. Коммунистическая, д.30; Секварова С.В. 89656487022</t>
  </si>
  <si>
    <t>г. Мелеуз, ул. Воровского, д.2; Киреева В.Р. 89371692391</t>
  </si>
  <si>
    <t>г. Туймазы, ул. Гафурова, д.60; Николаичев А.П. 89018173670</t>
  </si>
  <si>
    <t>г. Уфа, ул. Каспийская, д.14; Мухаметшина З.Р. 89018173671</t>
  </si>
  <si>
    <t>Отдел эксплуатации сетей</t>
  </si>
  <si>
    <t>Приложение 1.5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</si>
</sst>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0" xfId="0" applyAlignment="1">
      <alignment horizontal="right"/>
    </xf>
    <xf numFmtId="164" fontId="0" fillId="0" borderId="4" xfId="0" applyNumberFormat="1" applyBorder="1"/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 applyAlignment="1"/>
    <xf numFmtId="0" fontId="4" fillId="0" borderId="0" xfId="0" applyFont="1" applyAlignment="1"/>
    <xf numFmtId="164" fontId="0" fillId="0" borderId="1" xfId="0" applyNumberFormat="1" applyBorder="1" applyAlignment="1">
      <alignment horizontal="center" vertical="top" wrapText="1"/>
    </xf>
    <xf numFmtId="0" fontId="2" fillId="0" borderId="4" xfId="0" applyFont="1" applyBorder="1"/>
    <xf numFmtId="0" fontId="0" fillId="0" borderId="0" xfId="0" quotePrefix="1"/>
    <xf numFmtId="49" fontId="0" fillId="0" borderId="0" xfId="0" applyNumberFormat="1"/>
    <xf numFmtId="1" fontId="0" fillId="0" borderId="1" xfId="0" applyNumberFormat="1" applyBorder="1" applyAlignment="1">
      <alignment horizontal="right" vertical="top"/>
    </xf>
    <xf numFmtId="1" fontId="2" fillId="0" borderId="4" xfId="0" applyNumberFormat="1" applyFont="1" applyBorder="1" applyAlignment="1">
      <alignment horizontal="right"/>
    </xf>
    <xf numFmtId="0" fontId="0" fillId="0" borderId="5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F40"/>
  <sheetViews>
    <sheetView tabSelected="1" topLeftCell="H1" workbookViewId="0">
      <selection activeCell="K6" sqref="K6"/>
    </sheetView>
  </sheetViews>
  <sheetFormatPr defaultRowHeight="15"/>
  <cols>
    <col min="1" max="1" width="0.85546875" customWidth="1"/>
    <col min="2" max="2" width="8.42578125" customWidth="1"/>
    <col min="3" max="3" width="26.42578125" customWidth="1"/>
    <col min="8" max="8" width="9.140625" style="6"/>
    <col min="10" max="12" width="9.140625" style="9"/>
    <col min="13" max="13" width="10.5703125" style="9" customWidth="1"/>
    <col min="14" max="16" width="9.140625" style="9"/>
    <col min="17" max="17" width="19.5703125" style="7" customWidth="1"/>
    <col min="18" max="18" width="20.85546875" customWidth="1"/>
    <col min="19" max="19" width="3.28515625" customWidth="1"/>
    <col min="29" max="32" width="9.140625" style="9"/>
  </cols>
  <sheetData>
    <row r="1" spans="1:24">
      <c r="R1" s="9" t="s">
        <v>54</v>
      </c>
    </row>
    <row r="2" spans="1:24" ht="15.75">
      <c r="B2" s="23" t="s">
        <v>4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16" t="str">
        <f>Query1_TIPNAME</f>
        <v/>
      </c>
    </row>
    <row r="3" spans="1:24" s="9" customFormat="1" ht="15.75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16"/>
    </row>
    <row r="4" spans="1:24">
      <c r="B4" t="s">
        <v>3</v>
      </c>
      <c r="C4" s="30" t="str">
        <f>Query1_NOTE</f>
        <v>Поставка трубы  ПНД, ПВД</v>
      </c>
      <c r="D4" s="31"/>
      <c r="E4" s="31"/>
      <c r="F4" s="31"/>
      <c r="G4" s="31"/>
      <c r="H4" s="31"/>
      <c r="R4" s="16" t="s">
        <v>53</v>
      </c>
    </row>
    <row r="5" spans="1:24" s="10" customFormat="1" ht="15" customHeight="1">
      <c r="B5" s="32" t="s">
        <v>0</v>
      </c>
      <c r="C5" s="32" t="s">
        <v>2</v>
      </c>
      <c r="D5" s="32" t="s">
        <v>1</v>
      </c>
      <c r="E5" s="33" t="s">
        <v>5</v>
      </c>
      <c r="F5" s="34"/>
      <c r="G5" s="35"/>
      <c r="H5" s="33" t="s">
        <v>9</v>
      </c>
      <c r="I5" s="34"/>
      <c r="J5" s="35"/>
      <c r="K5" s="33" t="s">
        <v>10</v>
      </c>
      <c r="L5" s="34"/>
      <c r="M5" s="35"/>
      <c r="N5" s="33" t="s">
        <v>11</v>
      </c>
      <c r="O5" s="34"/>
      <c r="P5" s="35"/>
      <c r="Q5" s="36" t="s">
        <v>21</v>
      </c>
      <c r="R5" s="32" t="s">
        <v>22</v>
      </c>
    </row>
    <row r="6" spans="1:24" s="11" customFormat="1" ht="64.5" customHeight="1">
      <c r="B6" s="32"/>
      <c r="C6" s="32"/>
      <c r="D6" s="32"/>
      <c r="E6" s="8" t="s">
        <v>6</v>
      </c>
      <c r="F6" s="8" t="s">
        <v>7</v>
      </c>
      <c r="G6" s="8" t="s">
        <v>8</v>
      </c>
      <c r="H6" s="8" t="s">
        <v>12</v>
      </c>
      <c r="I6" s="8" t="s">
        <v>13</v>
      </c>
      <c r="J6" s="8" t="s">
        <v>14</v>
      </c>
      <c r="K6" s="8" t="s">
        <v>15</v>
      </c>
      <c r="L6" s="8" t="s">
        <v>16</v>
      </c>
      <c r="M6" s="8" t="s">
        <v>17</v>
      </c>
      <c r="N6" s="8" t="s">
        <v>18</v>
      </c>
      <c r="O6" s="8" t="s">
        <v>19</v>
      </c>
      <c r="P6" s="8" t="s">
        <v>20</v>
      </c>
      <c r="Q6" s="37"/>
      <c r="R6" s="32"/>
    </row>
    <row r="7" spans="1:24" s="10" customFormat="1">
      <c r="B7" s="12">
        <v>1</v>
      </c>
      <c r="C7" s="12">
        <v>3</v>
      </c>
      <c r="D7" s="12">
        <v>6</v>
      </c>
      <c r="E7" s="12">
        <v>7</v>
      </c>
      <c r="F7" s="12">
        <v>8</v>
      </c>
      <c r="G7" s="12">
        <v>9</v>
      </c>
      <c r="H7" s="12">
        <v>10</v>
      </c>
      <c r="I7" s="12">
        <v>11</v>
      </c>
      <c r="J7" s="18">
        <v>12</v>
      </c>
      <c r="K7" s="18">
        <v>13</v>
      </c>
      <c r="L7" s="18">
        <v>14</v>
      </c>
      <c r="M7" s="18">
        <v>15</v>
      </c>
      <c r="N7" s="18">
        <v>16</v>
      </c>
      <c r="O7" s="18">
        <v>17</v>
      </c>
      <c r="P7" s="18">
        <v>18</v>
      </c>
      <c r="Q7" s="12">
        <v>19</v>
      </c>
      <c r="R7" s="12">
        <v>20</v>
      </c>
    </row>
    <row r="8" spans="1:24" ht="60">
      <c r="A8" s="9"/>
      <c r="B8" s="5">
        <f t="shared" ref="B8:B21" si="0">ROW()-6</f>
        <v>2</v>
      </c>
      <c r="C8" s="1" t="s">
        <v>34</v>
      </c>
      <c r="D8" s="4" t="s">
        <v>35</v>
      </c>
      <c r="E8" s="28"/>
      <c r="F8" s="28"/>
      <c r="G8" s="28"/>
      <c r="H8" s="28">
        <v>165</v>
      </c>
      <c r="I8" s="28"/>
      <c r="J8" s="28"/>
      <c r="K8" s="28">
        <v>40</v>
      </c>
      <c r="L8" s="28"/>
      <c r="M8" s="28"/>
      <c r="N8" s="28"/>
      <c r="O8" s="28"/>
      <c r="P8" s="28"/>
      <c r="Q8" s="24" t="s">
        <v>36</v>
      </c>
      <c r="R8" s="1" t="s">
        <v>46</v>
      </c>
      <c r="T8" s="9"/>
    </row>
    <row r="9" spans="1:24" ht="60">
      <c r="A9" s="9"/>
      <c r="B9" s="5">
        <f t="shared" si="0"/>
        <v>3</v>
      </c>
      <c r="C9" s="1" t="s">
        <v>37</v>
      </c>
      <c r="D9" s="4" t="s">
        <v>35</v>
      </c>
      <c r="E9" s="28"/>
      <c r="F9" s="28"/>
      <c r="G9" s="28"/>
      <c r="H9" s="28">
        <v>200</v>
      </c>
      <c r="I9" s="28"/>
      <c r="J9" s="28"/>
      <c r="K9" s="28">
        <v>15</v>
      </c>
      <c r="L9" s="28"/>
      <c r="M9" s="28"/>
      <c r="N9" s="28"/>
      <c r="O9" s="28"/>
      <c r="P9" s="28"/>
      <c r="Q9" s="24" t="s">
        <v>36</v>
      </c>
      <c r="R9" s="1" t="s">
        <v>46</v>
      </c>
    </row>
    <row r="10" spans="1:24" s="9" customFormat="1" ht="60">
      <c r="B10" s="5">
        <f t="shared" si="0"/>
        <v>4</v>
      </c>
      <c r="C10" s="1" t="s">
        <v>37</v>
      </c>
      <c r="D10" s="4" t="s">
        <v>35</v>
      </c>
      <c r="E10" s="28"/>
      <c r="F10" s="28"/>
      <c r="G10" s="28"/>
      <c r="H10" s="28">
        <v>200</v>
      </c>
      <c r="I10" s="28"/>
      <c r="J10" s="28"/>
      <c r="K10" s="28"/>
      <c r="L10" s="28"/>
      <c r="M10" s="28"/>
      <c r="N10" s="28"/>
      <c r="O10" s="28"/>
      <c r="P10" s="28"/>
      <c r="Q10" s="24" t="s">
        <v>38</v>
      </c>
      <c r="R10" s="1" t="s">
        <v>50</v>
      </c>
    </row>
    <row r="11" spans="1:24" s="13" customFormat="1" ht="75">
      <c r="A11" s="9"/>
      <c r="B11" s="5">
        <f t="shared" si="0"/>
        <v>5</v>
      </c>
      <c r="C11" s="1" t="s">
        <v>37</v>
      </c>
      <c r="D11" s="4" t="s">
        <v>35</v>
      </c>
      <c r="E11" s="28"/>
      <c r="F11" s="28"/>
      <c r="G11" s="28"/>
      <c r="H11" s="28">
        <v>70</v>
      </c>
      <c r="I11" s="28"/>
      <c r="J11" s="28"/>
      <c r="K11" s="28"/>
      <c r="L11" s="28"/>
      <c r="M11" s="28"/>
      <c r="N11" s="28"/>
      <c r="O11" s="28"/>
      <c r="P11" s="28"/>
      <c r="Q11" s="24" t="s">
        <v>39</v>
      </c>
      <c r="R11" s="1" t="s">
        <v>48</v>
      </c>
    </row>
    <row r="12" spans="1:24" s="13" customFormat="1" ht="60">
      <c r="A12" s="9"/>
      <c r="B12" s="5">
        <f t="shared" si="0"/>
        <v>6</v>
      </c>
      <c r="C12" s="1" t="s">
        <v>37</v>
      </c>
      <c r="D12" s="4" t="s">
        <v>35</v>
      </c>
      <c r="E12" s="28"/>
      <c r="F12" s="28"/>
      <c r="G12" s="28"/>
      <c r="H12" s="28">
        <v>100</v>
      </c>
      <c r="I12" s="28"/>
      <c r="J12" s="28"/>
      <c r="K12" s="28">
        <v>30</v>
      </c>
      <c r="L12" s="28"/>
      <c r="M12" s="28"/>
      <c r="N12" s="28"/>
      <c r="O12" s="28"/>
      <c r="P12" s="28"/>
      <c r="Q12" s="24" t="s">
        <v>40</v>
      </c>
      <c r="R12" s="1" t="s">
        <v>49</v>
      </c>
    </row>
    <row r="13" spans="1:24" s="13" customFormat="1" ht="60">
      <c r="A13" s="9"/>
      <c r="B13" s="5">
        <f t="shared" si="0"/>
        <v>7</v>
      </c>
      <c r="C13" s="1" t="s">
        <v>37</v>
      </c>
      <c r="D13" s="4" t="s">
        <v>35</v>
      </c>
      <c r="E13" s="28"/>
      <c r="F13" s="28"/>
      <c r="G13" s="28"/>
      <c r="H13" s="28"/>
      <c r="I13" s="28"/>
      <c r="J13" s="28"/>
      <c r="K13" s="28">
        <v>150</v>
      </c>
      <c r="L13" s="28"/>
      <c r="M13" s="28"/>
      <c r="N13" s="28"/>
      <c r="O13" s="28"/>
      <c r="P13" s="28"/>
      <c r="Q13" s="24" t="s">
        <v>41</v>
      </c>
      <c r="R13" s="1" t="s">
        <v>51</v>
      </c>
    </row>
    <row r="14" spans="1:24" s="13" customFormat="1" ht="60">
      <c r="A14" s="9"/>
      <c r="B14" s="5">
        <f t="shared" si="0"/>
        <v>8</v>
      </c>
      <c r="C14" s="1" t="s">
        <v>37</v>
      </c>
      <c r="D14" s="4" t="s">
        <v>35</v>
      </c>
      <c r="E14" s="28"/>
      <c r="F14" s="28"/>
      <c r="G14" s="28"/>
      <c r="H14" s="28">
        <v>260</v>
      </c>
      <c r="I14" s="28"/>
      <c r="J14" s="28"/>
      <c r="K14" s="28">
        <v>200</v>
      </c>
      <c r="L14" s="28"/>
      <c r="M14" s="28"/>
      <c r="N14" s="28"/>
      <c r="O14" s="28"/>
      <c r="P14" s="28"/>
      <c r="Q14" s="24" t="s">
        <v>42</v>
      </c>
      <c r="R14" s="1" t="s">
        <v>52</v>
      </c>
      <c r="S14" s="2"/>
      <c r="T14" s="2"/>
      <c r="U14" s="2"/>
      <c r="V14" s="2"/>
      <c r="W14" s="2"/>
      <c r="X14" s="2"/>
    </row>
    <row r="15" spans="1:24" s="13" customFormat="1" ht="60">
      <c r="A15" s="9"/>
      <c r="B15" s="5">
        <f t="shared" si="0"/>
        <v>9</v>
      </c>
      <c r="C15" s="1" t="s">
        <v>43</v>
      </c>
      <c r="D15" s="4" t="s">
        <v>35</v>
      </c>
      <c r="E15" s="28"/>
      <c r="F15" s="28"/>
      <c r="G15" s="28"/>
      <c r="H15" s="28">
        <v>100</v>
      </c>
      <c r="I15" s="28"/>
      <c r="J15" s="28"/>
      <c r="K15" s="28">
        <v>130</v>
      </c>
      <c r="L15" s="28"/>
      <c r="M15" s="28"/>
      <c r="N15" s="28"/>
      <c r="O15" s="28"/>
      <c r="P15" s="28"/>
      <c r="Q15" s="24" t="s">
        <v>36</v>
      </c>
      <c r="R15" s="1" t="s">
        <v>46</v>
      </c>
    </row>
    <row r="16" spans="1:24" s="13" customFormat="1" ht="60">
      <c r="A16" s="9"/>
      <c r="B16" s="5">
        <f t="shared" si="0"/>
        <v>10</v>
      </c>
      <c r="C16" s="1" t="s">
        <v>43</v>
      </c>
      <c r="D16" s="4" t="s">
        <v>35</v>
      </c>
      <c r="E16" s="28"/>
      <c r="F16" s="28"/>
      <c r="G16" s="28"/>
      <c r="H16" s="28">
        <v>400</v>
      </c>
      <c r="I16" s="28"/>
      <c r="J16" s="28"/>
      <c r="K16" s="28"/>
      <c r="L16" s="28"/>
      <c r="M16" s="28"/>
      <c r="N16" s="28"/>
      <c r="O16" s="28"/>
      <c r="P16" s="28"/>
      <c r="Q16" s="24" t="s">
        <v>44</v>
      </c>
      <c r="R16" s="1" t="s">
        <v>47</v>
      </c>
    </row>
    <row r="17" spans="1:18" s="13" customFormat="1" ht="75">
      <c r="A17" s="9"/>
      <c r="B17" s="5">
        <f t="shared" si="0"/>
        <v>11</v>
      </c>
      <c r="C17" s="1" t="s">
        <v>43</v>
      </c>
      <c r="D17" s="4" t="s">
        <v>35</v>
      </c>
      <c r="E17" s="28"/>
      <c r="F17" s="28"/>
      <c r="G17" s="28"/>
      <c r="H17" s="28">
        <v>555</v>
      </c>
      <c r="I17" s="28"/>
      <c r="J17" s="28"/>
      <c r="K17" s="28"/>
      <c r="L17" s="28"/>
      <c r="M17" s="28"/>
      <c r="N17" s="28"/>
      <c r="O17" s="28"/>
      <c r="P17" s="28"/>
      <c r="Q17" s="24" t="s">
        <v>39</v>
      </c>
      <c r="R17" s="1" t="s">
        <v>48</v>
      </c>
    </row>
    <row r="18" spans="1:18" s="13" customFormat="1" ht="60">
      <c r="A18" s="9"/>
      <c r="B18" s="5">
        <f t="shared" si="0"/>
        <v>12</v>
      </c>
      <c r="C18" s="1" t="s">
        <v>43</v>
      </c>
      <c r="D18" s="4" t="s">
        <v>35</v>
      </c>
      <c r="E18" s="28"/>
      <c r="F18" s="28"/>
      <c r="G18" s="28"/>
      <c r="H18" s="28">
        <v>1180</v>
      </c>
      <c r="I18" s="28"/>
      <c r="J18" s="28"/>
      <c r="K18" s="28">
        <v>100</v>
      </c>
      <c r="L18" s="28"/>
      <c r="M18" s="28"/>
      <c r="N18" s="28"/>
      <c r="O18" s="28"/>
      <c r="P18" s="28"/>
      <c r="Q18" s="24" t="s">
        <v>40</v>
      </c>
      <c r="R18" s="1" t="s">
        <v>49</v>
      </c>
    </row>
    <row r="19" spans="1:18" s="13" customFormat="1" ht="60">
      <c r="A19" s="9"/>
      <c r="B19" s="5">
        <f t="shared" si="0"/>
        <v>13</v>
      </c>
      <c r="C19" s="1" t="s">
        <v>43</v>
      </c>
      <c r="D19" s="4" t="s">
        <v>35</v>
      </c>
      <c r="E19" s="28"/>
      <c r="F19" s="28"/>
      <c r="G19" s="28"/>
      <c r="H19" s="28"/>
      <c r="I19" s="28"/>
      <c r="J19" s="28"/>
      <c r="K19" s="28">
        <v>10</v>
      </c>
      <c r="L19" s="28"/>
      <c r="M19" s="28"/>
      <c r="N19" s="28"/>
      <c r="O19" s="28"/>
      <c r="P19" s="28"/>
      <c r="Q19" s="24" t="s">
        <v>41</v>
      </c>
      <c r="R19" s="1" t="s">
        <v>51</v>
      </c>
    </row>
    <row r="20" spans="1:18" s="13" customFormat="1" ht="60">
      <c r="A20" s="9"/>
      <c r="B20" s="5">
        <f t="shared" si="0"/>
        <v>14</v>
      </c>
      <c r="C20" s="1" t="s">
        <v>43</v>
      </c>
      <c r="D20" s="4" t="s">
        <v>35</v>
      </c>
      <c r="E20" s="28"/>
      <c r="F20" s="28"/>
      <c r="G20" s="28"/>
      <c r="H20" s="28">
        <v>320</v>
      </c>
      <c r="I20" s="28"/>
      <c r="J20" s="28"/>
      <c r="K20" s="28">
        <v>140</v>
      </c>
      <c r="L20" s="28"/>
      <c r="M20" s="28"/>
      <c r="N20" s="28"/>
      <c r="O20" s="28"/>
      <c r="P20" s="28"/>
      <c r="Q20" s="24" t="s">
        <v>42</v>
      </c>
      <c r="R20" s="1" t="s">
        <v>52</v>
      </c>
    </row>
    <row r="21" spans="1:18" s="13" customFormat="1" ht="60">
      <c r="A21" s="9"/>
      <c r="B21" s="5">
        <f t="shared" si="0"/>
        <v>15</v>
      </c>
      <c r="C21" s="1" t="s">
        <v>45</v>
      </c>
      <c r="D21" s="4" t="s">
        <v>35</v>
      </c>
      <c r="E21" s="28"/>
      <c r="F21" s="28"/>
      <c r="G21" s="28"/>
      <c r="H21" s="28">
        <v>850</v>
      </c>
      <c r="I21" s="28"/>
      <c r="J21" s="28"/>
      <c r="K21" s="28"/>
      <c r="L21" s="28"/>
      <c r="M21" s="28"/>
      <c r="N21" s="28"/>
      <c r="O21" s="28"/>
      <c r="P21" s="28"/>
      <c r="Q21" s="24" t="s">
        <v>36</v>
      </c>
      <c r="R21" s="1" t="s">
        <v>46</v>
      </c>
    </row>
    <row r="22" spans="1:18" s="13" customFormat="1">
      <c r="A22" s="9"/>
      <c r="B22" s="14"/>
      <c r="C22" s="15"/>
      <c r="D22" s="25" t="s">
        <v>23</v>
      </c>
      <c r="E22" s="29">
        <f>SUM($E$8:$E$21)</f>
        <v>0</v>
      </c>
      <c r="F22" s="29">
        <f>SUM($F$8:$F$21)</f>
        <v>0</v>
      </c>
      <c r="G22" s="29">
        <f>SUM($G$8:$G$21)</f>
        <v>0</v>
      </c>
      <c r="H22" s="29">
        <f>SUM($H$8:$H$21)</f>
        <v>4400</v>
      </c>
      <c r="I22" s="29">
        <f>SUM($I$8:$I$21)</f>
        <v>0</v>
      </c>
      <c r="J22" s="29">
        <f>SUM($J$8:$J$21)</f>
        <v>0</v>
      </c>
      <c r="K22" s="29">
        <f>SUM($K$8:$K$21)</f>
        <v>815</v>
      </c>
      <c r="L22" s="29">
        <f>SUM($L$8:$L$21)</f>
        <v>0</v>
      </c>
      <c r="M22" s="29">
        <f>SUM($M$8:$M$21)</f>
        <v>0</v>
      </c>
      <c r="N22" s="29">
        <f>SUM($N$8:$N$21)</f>
        <v>0</v>
      </c>
      <c r="O22" s="29">
        <f>SUM($O$8:$O$21)</f>
        <v>0</v>
      </c>
      <c r="P22" s="29">
        <f>SUM($P$8:$P$21)</f>
        <v>0</v>
      </c>
      <c r="Q22" s="17"/>
      <c r="R22" s="2"/>
    </row>
    <row r="23" spans="1:18" s="13" customFormat="1">
      <c r="A23" s="9"/>
      <c r="C23" s="2"/>
      <c r="R23" s="2"/>
    </row>
    <row r="24" spans="1:18" s="13" customFormat="1"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</row>
    <row r="25" spans="1:18">
      <c r="A25" s="13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</row>
    <row r="26" spans="1:18">
      <c r="A26" s="13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</row>
    <row r="27" spans="1:18">
      <c r="A27" s="13"/>
      <c r="B27" s="22"/>
      <c r="C27" s="2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13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</row>
    <row r="29" spans="1:18">
      <c r="A29" s="13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</row>
    <row r="30" spans="1:18">
      <c r="A30" s="13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</row>
    <row r="31" spans="1:18">
      <c r="A31" s="13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</row>
    <row r="32" spans="1:18">
      <c r="A32" s="13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</row>
    <row r="33" spans="1:18">
      <c r="A33" s="13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</row>
    <row r="34" spans="1:18">
      <c r="A34" s="13"/>
      <c r="B34" s="20"/>
      <c r="C34" s="20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</row>
    <row r="35" spans="1:18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</row>
    <row r="36" spans="1:18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</row>
    <row r="37" spans="1:18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</row>
    <row r="38" spans="1:18">
      <c r="C38" s="3"/>
    </row>
    <row r="39" spans="1:18">
      <c r="C39" s="3"/>
    </row>
    <row r="40" spans="1:18">
      <c r="C40" s="3"/>
    </row>
  </sheetData>
  <mergeCells count="10">
    <mergeCell ref="C4:H4"/>
    <mergeCell ref="B5:B6"/>
    <mergeCell ref="C5:C6"/>
    <mergeCell ref="R5:R6"/>
    <mergeCell ref="D5:D6"/>
    <mergeCell ref="E5:G5"/>
    <mergeCell ref="H5:J5"/>
    <mergeCell ref="K5:M5"/>
    <mergeCell ref="N5:P5"/>
    <mergeCell ref="Q5:Q6"/>
  </mergeCells>
  <pageMargins left="0.78740157480314965" right="0.39370078740157483" top="0.78740157480314965" bottom="0.39370078740157483" header="0.31496062992125984" footer="0.31496062992125984"/>
  <pageSetup paperSize="9" scale="45" orientation="portrait" r:id="rId1"/>
  <headerFooter>
    <oddFooter>&amp;C&amp;P</oddFooter>
  </headerFooter>
  <ignoredErrors>
    <ignoredError sqref="H1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05" sqref="A30005:R30006"/>
    </sheetView>
  </sheetViews>
  <sheetFormatPr defaultRowHeight="15"/>
  <sheetData>
    <row r="5" spans="1:19">
      <c r="A5" s="26" t="s">
        <v>24</v>
      </c>
      <c r="B5" t="e">
        <f>XLR_ERRNAME</f>
        <v>#NAME?</v>
      </c>
    </row>
    <row r="6" spans="1:19">
      <c r="A6" t="s">
        <v>25</v>
      </c>
      <c r="B6">
        <v>7847</v>
      </c>
      <c r="C6" s="27" t="s">
        <v>26</v>
      </c>
      <c r="D6">
        <v>5548</v>
      </c>
      <c r="E6" s="27" t="s">
        <v>27</v>
      </c>
      <c r="F6" s="27" t="s">
        <v>28</v>
      </c>
      <c r="G6" s="27" t="s">
        <v>29</v>
      </c>
      <c r="H6" s="27" t="s">
        <v>29</v>
      </c>
      <c r="I6" s="27" t="s">
        <v>29</v>
      </c>
      <c r="J6" s="27" t="s">
        <v>27</v>
      </c>
      <c r="K6" s="27" t="s">
        <v>30</v>
      </c>
      <c r="L6" s="27" t="s">
        <v>31</v>
      </c>
      <c r="M6" s="27" t="s">
        <v>29</v>
      </c>
      <c r="N6" s="27" t="s">
        <v>29</v>
      </c>
      <c r="O6">
        <v>246342</v>
      </c>
      <c r="P6" s="27" t="s">
        <v>32</v>
      </c>
      <c r="Q6">
        <v>0</v>
      </c>
      <c r="R6" s="27" t="s">
        <v>29</v>
      </c>
      <c r="S6" s="27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Query2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Мустафин Ильдар Загирович</dc:creator>
  <cp:lastModifiedBy>e.farrahova</cp:lastModifiedBy>
  <cp:lastPrinted>2015-02-11T08:36:37Z</cp:lastPrinted>
  <dcterms:created xsi:type="dcterms:W3CDTF">2013-12-19T08:11:42Z</dcterms:created>
  <dcterms:modified xsi:type="dcterms:W3CDTF">2015-03-10T08:23:06Z</dcterms:modified>
</cp:coreProperties>
</file>