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Лист1!$A$7:$AC$11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Лист1!$A$17:$O$17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C26" i="1"/>
  <c r="M12" l="1"/>
  <c r="M11"/>
  <c r="M10"/>
  <c r="M9"/>
  <c r="M8"/>
  <c r="M7"/>
  <c r="L11" l="1"/>
  <c r="B10"/>
  <c r="B9"/>
  <c r="B8"/>
  <c r="B7"/>
  <c r="B5" i="2"/>
  <c r="E21" i="1"/>
</calcChain>
</file>

<file path=xl/sharedStrings.xml><?xml version="1.0" encoding="utf-8"?>
<sst xmlns="http://schemas.openxmlformats.org/spreadsheetml/2006/main" count="77" uniqueCount="68">
  <si>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</si>
  <si>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</si>
  <si>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</si>
  <si>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</si>
  <si>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</si>
  <si>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</si>
  <si>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</si>
  <si>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</si>
  <si>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</si>
  <si>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</si>
  <si>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</si>
  <si>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</si>
  <si>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</si>
  <si>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</si>
  <si>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</si>
  <si>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</si>
  <si>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II кв.</t>
  </si>
  <si>
    <t>III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</si>
  <si>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</si>
  <si>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</si>
  <si>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</si>
  <si>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</si>
  <si>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</si>
  <si>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</si>
  <si>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Гарантийные обязательства</t>
  </si>
  <si>
    <t xml:space="preserve">Срок службы </t>
  </si>
  <si>
    <t>не менее 25 лет</t>
  </si>
  <si>
    <t>Номенклатура</t>
  </si>
  <si>
    <t>4.2, Developer  (build 122-D7)</t>
  </si>
  <si>
    <t>Query2</t>
  </si>
  <si>
    <t>Республика Башкортостан</t>
  </si>
  <si>
    <t>Поставка трубы  ПНД, ПВД</t>
  </si>
  <si>
    <t>Исмагилов Р.А., тел. (347)221-56-53, эл.почта:</t>
  </si>
  <si>
    <t>(347)221-56-53</t>
  </si>
  <si>
    <t/>
  </si>
  <si>
    <t>31.12.2015</t>
  </si>
  <si>
    <t>Мустафин Ильдар Загирович</t>
  </si>
  <si>
    <t>Отдел организации эксплуатации систем коммутации и сетей доступа</t>
  </si>
  <si>
    <t>Приложение 1.1</t>
  </si>
  <si>
    <t>37266</t>
  </si>
  <si>
    <t>ТРУБА ПВД Д.63</t>
  </si>
  <si>
    <t>ПОГ.М</t>
  </si>
  <si>
    <t xml:space="preserve">  кол-во: 205; г.Бирск, ул. Бурновская, д.10; Выдрин Ю.А. 89173483781</t>
  </si>
  <si>
    <t>38314</t>
  </si>
  <si>
    <t>ТРУБА ПНД П/Э D-63*4,7MM</t>
  </si>
  <si>
    <t>39229</t>
  </si>
  <si>
    <t>ТРУБА ПНД П/Э D-90*6,7MM</t>
  </si>
  <si>
    <t xml:space="preserve">  кол-во: 850; г.Бирск, ул. Бурновская, д.10; Выдрин Ю.А. 89173483781</t>
  </si>
  <si>
    <t>40409</t>
  </si>
  <si>
    <t>ТРУБА ПНД П/Э D-50*3,7MM</t>
  </si>
  <si>
    <t>Полиэтиленовые трубы - ПНД (техническая)  используются:
 при прокладке оптико-волоконных линий связи и каналов кабельной канализации, труба техническая ПЭ d- 63*4,7  согласно ГОСТ 18599-2001 ПЭ 80 соответствует экологической  безопасностью  и соответствиее санитарно - гигиеническим требованием, наличие протоколов испытаний , проверки  физико -механических характеристик , длина в бухте  по 100 м  в увязке.Гарантия сохранения качества продукции не менее 1 года , наличие маркировки завода-производителя  на тубах</t>
  </si>
  <si>
    <t xml:space="preserve">  кол-во: 230; г.Бирск, ул. Бурновская, д.10; Выдрин Ю.А. 89173483781;  кол-во: 400; с. Месягутово, ул. Коммунистическая, д.24; Фазылов В.С. 89063756161;  кол-во: 555; г. Сибай, ул. Индустриальное шоссе, д.2; Устьянцева Л.А. 89279417186;  кол-во: 1280; г.. Стерлитамак, ул. Коммунистическая, д.30; Секварова С.В. 89656487022;  кол-во: 10; г. Туймазы, ул. Гафурова, д.60; Николаичев А.П. 89018173670;  кол-во: 460; г. Уфа, ул. Каспийская, д.14; Мухаметшина З.Р. 89018173671</t>
  </si>
  <si>
    <t>Полиэтиленовые трубы - ПНД (техническая)  используются:
 при прокладке оптико-волоконных линий связи и каналов кабельной канализации, труба техническая ПЭ d- 90*6,7 мм  согласно ГОСТ 18599-2001 ПЭ 80 соответствует экологической  безопасностью  и соответсттвие санитарно - гигиеническим требованием, наличие протоколов испытаний , проверки  физико -механических характеристик , длина в бухте  по 100 м  в увязке. Гарантия сохранения качества продукции не менее 1 года , наличие маркировки завода-производителяа трубах</t>
  </si>
  <si>
    <t xml:space="preserve">  кол-во: 215; г.Бирск, ул. Бурновская, д.10; Выдрин Ю.А. 89173483781;  кол-во: 200; г. Мелеуз, ул. Воровского, д.2; Киреева В.Р. 89371692391;  кол-во: 70; г. Сибай, ул. Индустриальное шоссе, д.2; Устьянцева Л.А. 89279417186;  кол-во: 130; г. Стерлитамак,, ул. Коммунистическая, д.30; Секварова С.В. 89656487022;  кол-во: 150; г. Туймазы, ул. Гафурова, д.60; Николаичев А.П. 89018173670;  кол-во: 460; г. Уфа, ул. Каспийская, д.14; Мухаметшина З.Р. 89018173671</t>
  </si>
  <si>
    <t>Приложение 1.2</t>
  </si>
  <si>
    <t>Полиэтиленовые трубы - ПНД (техническая)  используются:
 при прокладке оптико-волоконных линий связи и каналов кабельной канализации, труба техническая ПЭ d-50*3,7 согласно ГОСТ 18599-2001 ПЭ 80 соответствует экологической  безопасностью  и соответствие ссанитарно - гигиеническим требованием, наличие протоколов испытаний , проверки  физико -механических характеристик , длина в бухте  по 100 м  в увязке. Гарантия сохранения качества продукции не менее 1 года , наличие маркировки завода-производителя  на трубах</t>
  </si>
  <si>
    <t>Предельная сумма лота составляет: 380 178,95 руб. с НДС.</t>
  </si>
  <si>
    <t>Шиц Д.В. 8/347/2215597</t>
  </si>
  <si>
    <t>Шиц Д.В.</t>
  </si>
  <si>
    <t>+7(347)2215779</t>
  </si>
  <si>
    <t>i.mustafin@bashtel.ru</t>
  </si>
  <si>
    <t>2кв.- до 20 апреля 2015г. 3кв.- до 20 июля 2015г</t>
  </si>
  <si>
    <t>не менее 24 месяцев</t>
  </si>
  <si>
    <t>Отдел эксплуатации сетей</t>
  </si>
  <si>
    <t>Начальник ОЭС</t>
  </si>
  <si>
    <t>Производитель</t>
  </si>
  <si>
    <t>Трубы ПВД.Используется для дополнительной изоляции кабеля, в том числе и при прокладке в грунте. Согласно ГОСТ 18599-2001 ПЭ 100 соответствует экологической  безопасностью  и соответствиее санитарно - гигиеническим требованием, наличие протоколов испытаний , проверки  физико -механических характеристик.Гарантия сохранения качества продукции не менее 1 года , наличие маркировки завода-производителя  на трубах</t>
  </si>
  <si>
    <t>Гарантийные обязательства - 24 месяца</t>
  </si>
</sst>
</file>

<file path=xl/styles.xml><?xml version="1.0" encoding="utf-8"?>
<styleSheet xmlns="http://schemas.openxmlformats.org/spreadsheetml/2006/main">
  <numFmts count="1">
    <numFmt numFmtId="164" formatCode="#,##0.00_р_.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0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 applyNumberFormat="0" applyFill="0" applyBorder="0" applyAlignment="0" applyProtection="0"/>
  </cellStyleXfs>
  <cellXfs count="59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" xfId="0" applyNumberFormat="1" applyBorder="1" applyAlignment="1">
      <alignment horizontal="left" vertical="top"/>
    </xf>
    <xf numFmtId="4" fontId="0" fillId="0" borderId="5" xfId="0" applyNumberFormat="1" applyBorder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7" fillId="0" borderId="0" xfId="2" applyFont="1" applyAlignment="1">
      <alignment horizontal="left"/>
    </xf>
    <xf numFmtId="0" fontId="5" fillId="0" borderId="0" xfId="0" applyFont="1" applyAlignment="1">
      <alignment horizontal="right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.mustafin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C28"/>
  <sheetViews>
    <sheetView tabSelected="1" topLeftCell="A10" zoomScale="75" zoomScaleNormal="75" workbookViewId="0">
      <selection activeCell="E15" sqref="E15:O15"/>
    </sheetView>
  </sheetViews>
  <sheetFormatPr defaultRowHeight="15"/>
  <cols>
    <col min="1" max="1" width="0.85546875" customWidth="1"/>
    <col min="2" max="2" width="8.42578125" customWidth="1"/>
    <col min="3" max="3" width="8.42578125" style="10" customWidth="1"/>
    <col min="4" max="4" width="26.42578125" customWidth="1"/>
    <col min="5" max="5" width="19.140625" style="10" customWidth="1"/>
    <col min="6" max="6" width="47.42578125" customWidth="1"/>
    <col min="11" max="11" width="19.5703125" style="7" customWidth="1"/>
    <col min="12" max="12" width="16" style="7" customWidth="1"/>
    <col min="13" max="13" width="18.28515625" style="9" customWidth="1"/>
    <col min="14" max="14" width="40.5703125" customWidth="1"/>
    <col min="15" max="15" width="3.28515625" customWidth="1"/>
    <col min="25" max="28" width="9.140625" style="10"/>
  </cols>
  <sheetData>
    <row r="1" spans="1:29">
      <c r="L1" s="7" t="s">
        <v>54</v>
      </c>
      <c r="N1" s="19"/>
    </row>
    <row r="2" spans="1:29">
      <c r="B2" s="42" t="s">
        <v>10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3" spans="1:29">
      <c r="B3" t="s">
        <v>23</v>
      </c>
      <c r="C3" s="10" t="s">
        <v>31</v>
      </c>
      <c r="D3" s="23"/>
      <c r="E3" s="23"/>
      <c r="F3" s="22" t="s">
        <v>63</v>
      </c>
      <c r="N3" s="19"/>
      <c r="O3" s="3"/>
    </row>
    <row r="4" spans="1:29" s="11" customFormat="1" ht="15" customHeight="1">
      <c r="B4" s="43" t="s">
        <v>0</v>
      </c>
      <c r="C4" s="46" t="s">
        <v>27</v>
      </c>
      <c r="D4" s="43" t="s">
        <v>15</v>
      </c>
      <c r="E4" s="46" t="s">
        <v>65</v>
      </c>
      <c r="F4" s="43" t="s">
        <v>1</v>
      </c>
      <c r="G4" s="43" t="s">
        <v>14</v>
      </c>
      <c r="H4" s="45"/>
      <c r="I4" s="45"/>
      <c r="J4" s="45"/>
      <c r="K4" s="51" t="s">
        <v>19</v>
      </c>
      <c r="L4" s="49" t="s">
        <v>20</v>
      </c>
      <c r="M4" s="44" t="s">
        <v>22</v>
      </c>
      <c r="N4" s="43" t="s">
        <v>2</v>
      </c>
      <c r="O4" s="12"/>
    </row>
    <row r="5" spans="1:29" s="13" customFormat="1" ht="64.5" customHeight="1">
      <c r="B5" s="43"/>
      <c r="C5" s="47"/>
      <c r="D5" s="43"/>
      <c r="E5" s="47"/>
      <c r="F5" s="43"/>
      <c r="G5" s="43"/>
      <c r="H5" s="8" t="s">
        <v>16</v>
      </c>
      <c r="I5" s="8" t="s">
        <v>17</v>
      </c>
      <c r="J5" s="8" t="s">
        <v>18</v>
      </c>
      <c r="K5" s="52"/>
      <c r="L5" s="50"/>
      <c r="M5" s="44"/>
      <c r="N5" s="43"/>
    </row>
    <row r="6" spans="1:29" s="11" customFormat="1">
      <c r="B6" s="14">
        <v>1</v>
      </c>
      <c r="C6" s="25">
        <v>2</v>
      </c>
      <c r="D6" s="14">
        <v>3</v>
      </c>
      <c r="E6" s="26">
        <v>4</v>
      </c>
      <c r="F6" s="14">
        <v>5</v>
      </c>
      <c r="G6" s="14">
        <v>6</v>
      </c>
      <c r="H6" s="14">
        <v>8</v>
      </c>
      <c r="I6" s="14">
        <v>9</v>
      </c>
      <c r="J6" s="14">
        <v>11</v>
      </c>
      <c r="K6" s="14">
        <v>12</v>
      </c>
      <c r="L6" s="14">
        <v>13</v>
      </c>
      <c r="M6" s="14">
        <v>14</v>
      </c>
      <c r="N6" s="14">
        <v>15</v>
      </c>
    </row>
    <row r="7" spans="1:29" ht="150">
      <c r="A7" s="10"/>
      <c r="B7" s="6">
        <f>ROW()-6</f>
        <v>1</v>
      </c>
      <c r="C7" s="6" t="s">
        <v>39</v>
      </c>
      <c r="D7" s="1" t="s">
        <v>40</v>
      </c>
      <c r="E7" s="1"/>
      <c r="F7" s="1" t="s">
        <v>66</v>
      </c>
      <c r="G7" s="4" t="s">
        <v>41</v>
      </c>
      <c r="H7" s="24">
        <v>165</v>
      </c>
      <c r="I7" s="24">
        <v>40</v>
      </c>
      <c r="J7" s="24">
        <v>205</v>
      </c>
      <c r="K7" s="5">
        <v>95.21</v>
      </c>
      <c r="L7" s="5">
        <v>19518.05</v>
      </c>
      <c r="M7" s="5">
        <f>L7*1.18</f>
        <v>23031.298999999999</v>
      </c>
      <c r="N7" s="1" t="s">
        <v>42</v>
      </c>
      <c r="O7" s="10"/>
      <c r="P7" s="10"/>
      <c r="Q7" s="10"/>
      <c r="R7" s="10"/>
      <c r="S7" s="10"/>
      <c r="T7" s="10"/>
      <c r="U7" s="10"/>
      <c r="V7" s="10"/>
      <c r="W7" s="10"/>
      <c r="X7" s="10"/>
      <c r="AC7" s="10"/>
    </row>
    <row r="8" spans="1:29" ht="199.5" customHeight="1">
      <c r="A8" s="10"/>
      <c r="B8" s="6">
        <f>ROW()-6</f>
        <v>2</v>
      </c>
      <c r="C8" s="6" t="s">
        <v>43</v>
      </c>
      <c r="D8" s="1" t="s">
        <v>44</v>
      </c>
      <c r="E8" s="1"/>
      <c r="F8" s="1" t="s">
        <v>50</v>
      </c>
      <c r="G8" s="4" t="s">
        <v>41</v>
      </c>
      <c r="H8" s="31">
        <v>2555</v>
      </c>
      <c r="I8" s="31">
        <v>380</v>
      </c>
      <c r="J8" s="24">
        <v>2935</v>
      </c>
      <c r="K8" s="5">
        <v>55.5</v>
      </c>
      <c r="L8" s="5">
        <v>162892.5</v>
      </c>
      <c r="M8" s="5">
        <f>L8*1.18</f>
        <v>192213.15</v>
      </c>
      <c r="N8" s="1" t="s">
        <v>51</v>
      </c>
      <c r="O8" s="10"/>
      <c r="P8" s="10"/>
      <c r="Q8" s="10"/>
      <c r="R8" s="10"/>
      <c r="S8" s="10"/>
      <c r="T8" s="10"/>
      <c r="U8" s="10"/>
      <c r="V8" s="10"/>
      <c r="W8" s="10"/>
      <c r="X8" s="10"/>
      <c r="AC8" s="10"/>
    </row>
    <row r="9" spans="1:29" s="10" customFormat="1" ht="198.75" customHeight="1">
      <c r="B9" s="6">
        <f>ROW()-6</f>
        <v>3</v>
      </c>
      <c r="C9" s="6" t="s">
        <v>45</v>
      </c>
      <c r="D9" s="1" t="s">
        <v>46</v>
      </c>
      <c r="E9" s="1"/>
      <c r="F9" s="1" t="s">
        <v>52</v>
      </c>
      <c r="G9" s="4" t="s">
        <v>41</v>
      </c>
      <c r="H9" s="24">
        <v>850</v>
      </c>
      <c r="I9" s="24">
        <v>0</v>
      </c>
      <c r="J9" s="24">
        <v>850</v>
      </c>
      <c r="K9" s="5">
        <v>114</v>
      </c>
      <c r="L9" s="5">
        <v>96900</v>
      </c>
      <c r="M9" s="5">
        <f>L9*1.18</f>
        <v>114342</v>
      </c>
      <c r="N9" s="1" t="s">
        <v>47</v>
      </c>
    </row>
    <row r="10" spans="1:29" s="10" customFormat="1" ht="199.5" customHeight="1">
      <c r="B10" s="6">
        <f>ROW()-6</f>
        <v>4</v>
      </c>
      <c r="C10" s="6" t="s">
        <v>48</v>
      </c>
      <c r="D10" s="1" t="s">
        <v>49</v>
      </c>
      <c r="E10" s="1"/>
      <c r="F10" s="1" t="s">
        <v>55</v>
      </c>
      <c r="G10" s="4" t="s">
        <v>41</v>
      </c>
      <c r="H10" s="31">
        <v>830</v>
      </c>
      <c r="I10" s="24">
        <v>395</v>
      </c>
      <c r="J10" s="24">
        <v>1225</v>
      </c>
      <c r="K10" s="5">
        <v>35</v>
      </c>
      <c r="L10" s="5">
        <v>42875</v>
      </c>
      <c r="M10" s="5">
        <f>L10*1.18</f>
        <v>50592.5</v>
      </c>
      <c r="N10" s="1" t="s">
        <v>53</v>
      </c>
    </row>
    <row r="11" spans="1:29">
      <c r="A11" s="10"/>
      <c r="B11" s="16"/>
      <c r="C11" s="18"/>
      <c r="D11" s="17"/>
      <c r="E11" s="17"/>
      <c r="F11" s="17"/>
      <c r="G11" s="18"/>
      <c r="H11" s="18"/>
      <c r="I11" s="18"/>
      <c r="J11" s="18"/>
      <c r="K11" s="20"/>
      <c r="L11" s="21">
        <f>SUM($L$7:$L$10)</f>
        <v>322185.55</v>
      </c>
      <c r="M11" s="5">
        <f>L11*1.18</f>
        <v>380178.94899999996</v>
      </c>
      <c r="N11" s="2"/>
      <c r="O11" s="10"/>
      <c r="P11" s="10"/>
      <c r="Q11" s="10"/>
      <c r="R11" s="10"/>
      <c r="S11" s="10"/>
      <c r="T11" s="10"/>
      <c r="U11" s="10"/>
      <c r="V11" s="10"/>
      <c r="W11" s="10"/>
      <c r="X11" s="10"/>
      <c r="AC11" s="10"/>
    </row>
    <row r="12" spans="1:29">
      <c r="A12" s="10"/>
      <c r="B12" s="15"/>
      <c r="C12" s="15"/>
      <c r="D12" s="2"/>
      <c r="E12" s="2"/>
      <c r="F12" s="2"/>
      <c r="G12" s="15"/>
      <c r="H12" s="15"/>
      <c r="I12" s="15"/>
      <c r="J12" s="15"/>
      <c r="K12" s="15"/>
      <c r="L12" s="15" t="s">
        <v>21</v>
      </c>
      <c r="M12" s="32">
        <f>M11-L11</f>
        <v>57993.398999999976</v>
      </c>
      <c r="N12" s="2"/>
      <c r="O12" s="10"/>
      <c r="P12" s="10"/>
      <c r="Q12" s="10"/>
      <c r="R12" s="10"/>
      <c r="S12" s="10"/>
      <c r="T12" s="10"/>
      <c r="U12" s="10"/>
      <c r="V12" s="10"/>
      <c r="W12" s="10"/>
      <c r="X12" s="10"/>
      <c r="AC12" s="10"/>
    </row>
    <row r="13" spans="1:29" ht="16.5" customHeight="1">
      <c r="A13" s="10"/>
      <c r="B13" s="38" t="s">
        <v>56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10"/>
      <c r="P13" s="10"/>
      <c r="Q13" s="10"/>
      <c r="R13" s="10"/>
      <c r="S13" s="10"/>
      <c r="T13" s="10"/>
      <c r="U13" s="10"/>
      <c r="V13" s="10"/>
      <c r="W13" s="10"/>
      <c r="X13" s="10"/>
      <c r="AC13" s="10"/>
    </row>
    <row r="14" spans="1:29">
      <c r="B14" s="38" t="s">
        <v>3</v>
      </c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</row>
    <row r="15" spans="1:29">
      <c r="B15" s="48" t="s">
        <v>4</v>
      </c>
      <c r="C15" s="48"/>
      <c r="D15" s="48"/>
      <c r="E15" s="39" t="s">
        <v>61</v>
      </c>
      <c r="F15" s="40"/>
      <c r="G15" s="40"/>
      <c r="H15" s="40"/>
      <c r="I15" s="40"/>
      <c r="J15" s="40"/>
      <c r="K15" s="40"/>
      <c r="L15" s="40"/>
      <c r="M15" s="40"/>
      <c r="N15" s="40"/>
      <c r="O15" s="41"/>
    </row>
    <row r="16" spans="1:29" s="10" customFormat="1" ht="32.1" customHeight="1">
      <c r="A16"/>
      <c r="B16" s="48" t="s">
        <v>5</v>
      </c>
      <c r="C16" s="48"/>
      <c r="D16" s="48"/>
      <c r="E16" s="56" t="s">
        <v>9</v>
      </c>
      <c r="F16" s="57"/>
      <c r="G16" s="57"/>
      <c r="H16" s="57"/>
      <c r="I16" s="57"/>
      <c r="J16" s="57"/>
      <c r="K16" s="57"/>
      <c r="L16" s="57"/>
      <c r="M16" s="57"/>
      <c r="N16" s="58"/>
      <c r="O16" s="2"/>
      <c r="P16" s="2"/>
      <c r="Q16" s="2"/>
      <c r="R16" s="2"/>
      <c r="S16" s="2"/>
      <c r="T16" s="2"/>
      <c r="U16"/>
      <c r="V16"/>
      <c r="W16"/>
      <c r="X16"/>
      <c r="AC16"/>
    </row>
    <row r="17" spans="1:29" s="10" customFormat="1" ht="15" customHeight="1">
      <c r="B17" s="48" t="s">
        <v>6</v>
      </c>
      <c r="C17" s="48"/>
      <c r="D17" s="48"/>
      <c r="E17" s="39" t="s">
        <v>67</v>
      </c>
      <c r="F17" s="40"/>
      <c r="G17" s="40"/>
      <c r="H17" s="40"/>
      <c r="I17" s="40"/>
      <c r="J17" s="40"/>
      <c r="K17" s="40"/>
      <c r="L17" s="40"/>
      <c r="M17" s="40"/>
      <c r="N17" s="40"/>
      <c r="P17"/>
      <c r="Q17"/>
      <c r="R17"/>
      <c r="S17"/>
      <c r="T17"/>
      <c r="U17"/>
      <c r="V17"/>
      <c r="W17"/>
      <c r="X17"/>
      <c r="AC17"/>
    </row>
    <row r="18" spans="1:29">
      <c r="A18" s="10"/>
      <c r="B18" s="53" t="s">
        <v>24</v>
      </c>
      <c r="C18" s="54"/>
      <c r="D18" s="55"/>
      <c r="E18" s="39" t="s">
        <v>62</v>
      </c>
      <c r="F18" s="40"/>
      <c r="G18" s="40"/>
      <c r="H18" s="40"/>
      <c r="I18" s="40"/>
      <c r="J18" s="40"/>
      <c r="K18" s="40"/>
      <c r="L18" s="40"/>
      <c r="M18" s="40"/>
      <c r="N18" s="41"/>
      <c r="O18" s="10"/>
    </row>
    <row r="19" spans="1:29" ht="19.5" customHeight="1">
      <c r="A19" s="10"/>
      <c r="B19" s="53" t="s">
        <v>25</v>
      </c>
      <c r="C19" s="54"/>
      <c r="D19" s="55"/>
      <c r="E19" s="39" t="s">
        <v>26</v>
      </c>
      <c r="F19" s="40"/>
      <c r="G19" s="40"/>
      <c r="H19" s="40"/>
      <c r="I19" s="40"/>
      <c r="J19" s="40"/>
      <c r="K19" s="40"/>
      <c r="L19" s="40"/>
      <c r="M19" s="40"/>
      <c r="N19" s="41"/>
      <c r="O19" s="10"/>
      <c r="P19" s="10"/>
      <c r="Q19" s="10"/>
      <c r="R19" s="10"/>
      <c r="S19" s="10"/>
      <c r="T19" s="10"/>
      <c r="U19" s="10"/>
      <c r="V19" s="10"/>
      <c r="W19" s="10"/>
      <c r="X19" s="10"/>
      <c r="AC19" s="10"/>
    </row>
    <row r="20" spans="1:29" s="10" customFormat="1" ht="19.5" customHeight="1">
      <c r="A20"/>
      <c r="B20" s="48" t="s">
        <v>7</v>
      </c>
      <c r="C20" s="48"/>
      <c r="D20" s="48"/>
      <c r="E20" s="39" t="s">
        <v>57</v>
      </c>
      <c r="F20" s="40"/>
      <c r="G20" s="40"/>
      <c r="H20" s="40"/>
      <c r="I20" s="40"/>
      <c r="J20" s="40"/>
      <c r="K20" s="40"/>
      <c r="L20" s="40"/>
      <c r="M20" s="40"/>
      <c r="N20" s="41"/>
      <c r="O20"/>
    </row>
    <row r="21" spans="1:29">
      <c r="B21" s="48" t="s">
        <v>8</v>
      </c>
      <c r="C21" s="48"/>
      <c r="D21" s="48"/>
      <c r="E21" s="39" t="str">
        <f>Query2_NPO</f>
        <v/>
      </c>
      <c r="F21" s="40"/>
      <c r="G21" s="40"/>
      <c r="H21" s="40"/>
      <c r="I21" s="40"/>
      <c r="J21" s="40"/>
      <c r="K21" s="40"/>
      <c r="L21" s="40"/>
      <c r="M21" s="40"/>
      <c r="N21" s="41"/>
    </row>
    <row r="22" spans="1:29" s="10" customFormat="1">
      <c r="B22" s="27"/>
      <c r="C22" s="27"/>
      <c r="D22" s="27"/>
      <c r="E22" s="27"/>
      <c r="F22" s="28"/>
      <c r="G22" s="28"/>
      <c r="H22" s="28"/>
      <c r="I22" s="28"/>
      <c r="J22" s="28"/>
      <c r="K22" s="28"/>
      <c r="L22" s="28"/>
      <c r="M22" s="28"/>
      <c r="N22" s="28"/>
      <c r="P22"/>
      <c r="Q22"/>
      <c r="R22"/>
      <c r="S22"/>
      <c r="T22"/>
      <c r="U22"/>
      <c r="V22"/>
      <c r="W22"/>
      <c r="X22"/>
      <c r="AC22"/>
    </row>
    <row r="23" spans="1:29">
      <c r="B23" s="33"/>
      <c r="C23" s="33"/>
      <c r="D23" s="37" t="s">
        <v>64</v>
      </c>
      <c r="E23" s="33"/>
      <c r="F23" s="33"/>
      <c r="G23" s="33" t="s">
        <v>58</v>
      </c>
      <c r="P23" s="10"/>
      <c r="Q23" s="10"/>
      <c r="R23" s="10"/>
      <c r="S23" s="10"/>
      <c r="T23" s="10"/>
      <c r="U23" s="10"/>
      <c r="V23" s="10"/>
      <c r="W23" s="10"/>
      <c r="X23" s="10"/>
      <c r="AC23" s="10"/>
    </row>
    <row r="24" spans="1:29">
      <c r="A24" s="10"/>
      <c r="B24" s="33"/>
      <c r="C24" s="33"/>
      <c r="D24" s="33"/>
      <c r="E24" s="33"/>
      <c r="F24" s="33"/>
      <c r="G24" s="33"/>
      <c r="H24" s="10"/>
      <c r="I24" s="10"/>
      <c r="J24" s="10"/>
      <c r="K24" s="10"/>
      <c r="L24" s="10"/>
      <c r="M24" s="10"/>
      <c r="N24" s="10"/>
      <c r="O24" s="10"/>
    </row>
    <row r="25" spans="1:29">
      <c r="B25" s="33" t="s">
        <v>11</v>
      </c>
      <c r="C25" s="33"/>
      <c r="D25" s="33"/>
      <c r="E25" s="33"/>
      <c r="F25" s="33"/>
      <c r="G25" s="33"/>
      <c r="P25" s="10"/>
      <c r="Q25" s="10"/>
      <c r="R25" s="10"/>
      <c r="S25" s="10"/>
      <c r="T25" s="10"/>
      <c r="U25" s="10"/>
      <c r="V25" s="10"/>
      <c r="W25" s="10"/>
      <c r="X25" s="10"/>
      <c r="AC25" s="10"/>
    </row>
    <row r="26" spans="1:29">
      <c r="B26" s="33"/>
      <c r="C26" s="34" t="str">
        <f>Query2_USERN</f>
        <v>Мустафин Ильдар Загирович</v>
      </c>
      <c r="D26" s="33"/>
      <c r="E26" s="33"/>
      <c r="F26" s="33"/>
      <c r="G26" s="33"/>
    </row>
    <row r="27" spans="1:29">
      <c r="B27" s="33" t="s">
        <v>12</v>
      </c>
      <c r="C27" s="35" t="s">
        <v>59</v>
      </c>
      <c r="D27" s="33"/>
      <c r="E27" s="33"/>
      <c r="F27" s="33"/>
      <c r="G27" s="33"/>
    </row>
    <row r="28" spans="1:29">
      <c r="B28" s="33" t="s">
        <v>13</v>
      </c>
      <c r="C28" s="36" t="s">
        <v>60</v>
      </c>
      <c r="D28" s="33"/>
      <c r="E28" s="33"/>
      <c r="F28" s="33"/>
      <c r="G28" s="33"/>
    </row>
  </sheetData>
  <mergeCells count="28">
    <mergeCell ref="B20:D20"/>
    <mergeCell ref="B21:D21"/>
    <mergeCell ref="L4:L5"/>
    <mergeCell ref="K4:K5"/>
    <mergeCell ref="B17:D17"/>
    <mergeCell ref="E17:N17"/>
    <mergeCell ref="B15:D15"/>
    <mergeCell ref="B14:N14"/>
    <mergeCell ref="B19:D19"/>
    <mergeCell ref="B16:D16"/>
    <mergeCell ref="B18:D18"/>
    <mergeCell ref="E19:N19"/>
    <mergeCell ref="E20:N20"/>
    <mergeCell ref="E21:N21"/>
    <mergeCell ref="E16:N16"/>
    <mergeCell ref="E18:N18"/>
    <mergeCell ref="B13:N13"/>
    <mergeCell ref="E15:O15"/>
    <mergeCell ref="B2:N2"/>
    <mergeCell ref="B4:B5"/>
    <mergeCell ref="D4:D5"/>
    <mergeCell ref="M4:M5"/>
    <mergeCell ref="N4:N5"/>
    <mergeCell ref="F4:F5"/>
    <mergeCell ref="G4:G5"/>
    <mergeCell ref="H4:J4"/>
    <mergeCell ref="C4:C5"/>
    <mergeCell ref="E4:E5"/>
  </mergeCells>
  <hyperlinks>
    <hyperlink ref="C28" r:id="rId1"/>
  </hyperlinks>
  <pageMargins left="0.23622047244094491" right="0.23622047244094491" top="0.35433070866141736" bottom="0.35433070866141736" header="0.31496062992125984" footer="0.31496062992125984"/>
  <pageSetup paperSize="9" scale="51" orientation="landscape" r:id="rId2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9" t="s">
        <v>28</v>
      </c>
      <c r="B5" t="e">
        <f>XLR_ERRNAME</f>
        <v>#NAME?</v>
      </c>
    </row>
    <row r="6" spans="1:19">
      <c r="A6" t="s">
        <v>29</v>
      </c>
      <c r="B6">
        <v>7847</v>
      </c>
      <c r="C6" s="30" t="s">
        <v>30</v>
      </c>
      <c r="D6">
        <v>4934</v>
      </c>
      <c r="E6" s="30" t="s">
        <v>31</v>
      </c>
      <c r="F6" s="30" t="s">
        <v>32</v>
      </c>
      <c r="G6" s="30" t="s">
        <v>33</v>
      </c>
      <c r="H6" s="30" t="s">
        <v>34</v>
      </c>
      <c r="I6" s="30" t="s">
        <v>34</v>
      </c>
      <c r="J6" s="30" t="s">
        <v>31</v>
      </c>
      <c r="K6" s="30" t="s">
        <v>35</v>
      </c>
      <c r="L6" s="30" t="s">
        <v>36</v>
      </c>
      <c r="M6" s="30" t="s">
        <v>34</v>
      </c>
      <c r="N6" s="30" t="s">
        <v>34</v>
      </c>
      <c r="O6">
        <v>246342</v>
      </c>
      <c r="P6" s="30" t="s">
        <v>37</v>
      </c>
      <c r="Q6">
        <v>0</v>
      </c>
      <c r="R6" s="30" t="s">
        <v>34</v>
      </c>
      <c r="S6" s="30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Мустафин Ильдар Загирович</dc:creator>
  <cp:lastModifiedBy>e.farrahova</cp:lastModifiedBy>
  <cp:lastPrinted>2015-02-11T08:37:33Z</cp:lastPrinted>
  <dcterms:created xsi:type="dcterms:W3CDTF">2013-12-19T08:11:42Z</dcterms:created>
  <dcterms:modified xsi:type="dcterms:W3CDTF">2015-03-10T08:47:11Z</dcterms:modified>
</cp:coreProperties>
</file>