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025"/>
  </bookViews>
  <sheets>
    <sheet name="Лист1" sheetId="1" r:id="rId1"/>
    <sheet name="XLR_NoRangeSheet" sheetId="2" state="veryHidden" r:id="rId2"/>
  </sheets>
  <definedNames>
    <definedName name="Query1">Лист1!$A$7:$AC$20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Лист1!$A$26:$O$26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E32" i="1"/>
  <c r="D32"/>
  <c r="N8" l="1"/>
  <c r="N9"/>
  <c r="N10"/>
  <c r="N11"/>
  <c r="N12"/>
  <c r="N13"/>
  <c r="N14"/>
  <c r="N15"/>
  <c r="N16"/>
  <c r="N17"/>
  <c r="N18"/>
  <c r="N19"/>
  <c r="N7"/>
  <c r="N20" s="1"/>
  <c r="M20" l="1"/>
  <c r="N21" s="1"/>
  <c r="B19"/>
  <c r="B18"/>
  <c r="B17"/>
  <c r="B16"/>
  <c r="B15"/>
  <c r="B14"/>
  <c r="B13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<sst xmlns="http://schemas.openxmlformats.org/spreadsheetml/2006/main" count="105" uniqueCount="87">
  <si>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</si>
  <si>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</si>
  <si>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</si>
  <si>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</si>
  <si>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</si>
  <si>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</si>
  <si>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</si>
  <si>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</si>
  <si>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</si>
  <si>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</si>
  <si>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</si>
  <si>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</si>
  <si>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</si>
  <si>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</si>
  <si>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</si>
  <si>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</si>
  <si>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</si>
  <si>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</si>
  <si>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</si>
  <si>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</si>
  <si>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</si>
  <si>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</si>
  <si>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</si>
  <si>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</si>
  <si>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</si>
  <si>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</si>
  <si>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Бадьина Лилия Альбертовна</t>
  </si>
  <si>
    <t>(347)221-57-43</t>
  </si>
  <si>
    <t>Отдел развития (ОР)</t>
  </si>
  <si>
    <t>Приложение 1.3</t>
  </si>
  <si>
    <t>38828</t>
  </si>
  <si>
    <t>ТРАНСИВЕР SFP-GE-BX-1310-10-SC</t>
  </si>
  <si>
    <t>SFP трансивер, 1 Gbps, WDM, 1310/1550нм, разъем SC/UPC, до 10 км</t>
  </si>
  <si>
    <t>шт</t>
  </si>
  <si>
    <t>38830</t>
  </si>
  <si>
    <t>ТРАНСИВЕР SFP-GE-BX-1310-20-SC</t>
  </si>
  <si>
    <t>SFP трансивер, 1 Gbps, WDM, 1310/1550нм, разъем SC/UPC, до 20 км</t>
  </si>
  <si>
    <t>38832</t>
  </si>
  <si>
    <t>ТРАНСИВЕР SFP-GE-BX-1310-40-SC</t>
  </si>
  <si>
    <t>SFP трансивер, 1 Gbps, WDM, 1310/1550нм, разъем SC/UPC, до 40 км</t>
  </si>
  <si>
    <t>38834</t>
  </si>
  <si>
    <t>ТРАНСИВЕР SFP-GE-BX-1310-60-SC</t>
  </si>
  <si>
    <t>SFP трансивер, 1 Gbps, WDM, 1310/1550нм, разъем SC/UPC, до 60 км</t>
  </si>
  <si>
    <t>38829</t>
  </si>
  <si>
    <t>ТРАНСИВЕР SFP-GE-BX-1550-10-SC</t>
  </si>
  <si>
    <t>SFP трансивер, 1 Gbps, WDM, 1550/1310нм, разъем SC/UPC, до 10 км</t>
  </si>
  <si>
    <t>38831</t>
  </si>
  <si>
    <t>ТРАНСИВЕР SFP-GE-BX-1550-20-SC</t>
  </si>
  <si>
    <t>SFP трансивер, 1 Gbps, WDM, 1550/1310нм, разъем SC/UPC, до 20 км</t>
  </si>
  <si>
    <t>38833</t>
  </si>
  <si>
    <t>ТРАНСИВЕР SFP-GE-BX-1550-40-SC</t>
  </si>
  <si>
    <t>SFP трансивер, 1 Gbps, WDM, 1550/1310нм, разъем SC/UPC, до 40 км</t>
  </si>
  <si>
    <t>38835</t>
  </si>
  <si>
    <t>ТРАНСИВЕР SFP-GE-BX-1550-60-SC</t>
  </si>
  <si>
    <t>SFP трансивер, 1 Gbps, WDM, 1550/1310нм, разъем SC/UPC, до 60 км</t>
  </si>
  <si>
    <t>41484</t>
  </si>
  <si>
    <t>ТРАНСИВЕР GLC-T 1000BASE-T SFP</t>
  </si>
  <si>
    <t>Меддный трансивер SFP 1000BaseT, с интерфейсом RJ45</t>
  </si>
  <si>
    <t>42274</t>
  </si>
  <si>
    <t>ТРАНСИВЕР SFP-GE-BX-1550-80-LC</t>
  </si>
  <si>
    <t>Трансивер SFP-модуль (1,25 Гбит/с, 80 км, 1550/1490 нм, одноволоконный, LC)</t>
  </si>
  <si>
    <t>42275</t>
  </si>
  <si>
    <t>ТРАНСИВЕР SFP-GE-BX-1490-80-LC</t>
  </si>
  <si>
    <t>Трансивер SFP-модуль (1,25 Гбит/с, 80 км, 1490/1550 нм, одноволоконный, LC)</t>
  </si>
  <si>
    <t>42512</t>
  </si>
  <si>
    <t>ТРАНСИВЕР SFP-GE-BX-1310-20-DDM</t>
  </si>
  <si>
    <t>Модуль SFP 1.25G WDM, дальность до 20км (14dB), 1310нм, с функцией DDM, одноволоконный, разъем SC</t>
  </si>
  <si>
    <t>42513</t>
  </si>
  <si>
    <t>ТРАНСИВЕР SFP-GE-BX-1550-20-DDM</t>
  </si>
  <si>
    <t>Модуль SFP 1.25G WDM, дальность до 20км (14dB), 1550нм, с функцией DDM, одноволоконный, разъем SC</t>
  </si>
  <si>
    <t>I кв. (25.02.2015)</t>
  </si>
  <si>
    <t>II кв. (06.04.2015)</t>
  </si>
  <si>
    <t>III кв. (08.07.2015)</t>
  </si>
  <si>
    <t>IV кв. (05.10.2015)</t>
  </si>
  <si>
    <t>Приложение 1.1.</t>
  </si>
  <si>
    <t>Поставка трансиверов SFP</t>
  </si>
  <si>
    <r>
      <t xml:space="preserve">Предельная сумма лота составляет: </t>
    </r>
    <r>
      <rPr>
        <b/>
        <sz val="11"/>
        <color theme="1"/>
        <rFont val="Calibri"/>
        <family val="2"/>
        <charset val="204"/>
        <scheme val="minor"/>
      </rPr>
      <t xml:space="preserve"> 2 680 508,20</t>
    </r>
    <r>
      <rPr>
        <sz val="11"/>
        <color theme="1"/>
        <rFont val="Calibri"/>
        <family val="2"/>
        <charset val="204"/>
        <scheme val="minor"/>
      </rPr>
      <t xml:space="preserve">  руб. с НДС.</t>
    </r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</si>
  <si>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</si>
  <si>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</si>
  <si>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</si>
  <si>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</si>
  <si>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</si>
  <si>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Фдюра Сагитовна  т. 8-905-352-77-79; Подгорная Резида Рифгатовна-8-917-759-60-83</t>
  </si>
  <si>
    <t>Куратор</t>
  </si>
  <si>
    <t>Начальник ОР</t>
  </si>
  <si>
    <t>Тимофеев И.А.</t>
  </si>
  <si>
    <t>до 25 февраля 2015г., до 6 апреля 2015г., до 8 июля 2015г, до 5 октября 2015г.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</si>
</sst>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32"/>
  <sheetViews>
    <sheetView tabSelected="1" topLeftCell="A19" workbookViewId="0">
      <selection activeCell="E24" sqref="E24:N24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8.7109375" customWidth="1"/>
    <col min="7" max="8" width="11.85546875" customWidth="1"/>
    <col min="9" max="9" width="11.42578125" customWidth="1"/>
    <col min="10" max="10" width="12.140625" style="7" customWidth="1"/>
    <col min="12" max="12" width="19.5703125" style="8" customWidth="1"/>
    <col min="13" max="13" width="16" style="8" customWidth="1"/>
    <col min="14" max="14" width="18.28515625" style="10" customWidth="1"/>
    <col min="15" max="15" width="3.28515625" customWidth="1"/>
    <col min="25" max="28" width="9.140625" style="11"/>
  </cols>
  <sheetData>
    <row r="1" spans="1:29">
      <c r="M1" s="8" t="s">
        <v>74</v>
      </c>
    </row>
    <row r="2" spans="1:29">
      <c r="B2" s="36" t="s">
        <v>7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29">
      <c r="B3" t="s">
        <v>17</v>
      </c>
      <c r="C3" s="11" t="s">
        <v>75</v>
      </c>
      <c r="D3" s="23"/>
      <c r="E3" s="22"/>
      <c r="G3" s="22"/>
      <c r="O3" s="3"/>
    </row>
    <row r="4" spans="1:29" s="12" customFormat="1" ht="15" customHeight="1">
      <c r="B4" s="37" t="s">
        <v>0</v>
      </c>
      <c r="C4" s="40" t="s">
        <v>18</v>
      </c>
      <c r="D4" s="37" t="s">
        <v>10</v>
      </c>
      <c r="E4" s="37" t="s">
        <v>1</v>
      </c>
      <c r="F4" s="37" t="s">
        <v>9</v>
      </c>
      <c r="G4" s="39" t="s">
        <v>11</v>
      </c>
      <c r="H4" s="39"/>
      <c r="I4" s="39"/>
      <c r="J4" s="39"/>
      <c r="K4" s="39"/>
      <c r="L4" s="44" t="s">
        <v>13</v>
      </c>
      <c r="M4" s="42" t="s">
        <v>14</v>
      </c>
      <c r="N4" s="38" t="s">
        <v>16</v>
      </c>
      <c r="O4" s="13"/>
    </row>
    <row r="5" spans="1:29" s="14" customFormat="1" ht="64.5" customHeight="1">
      <c r="B5" s="37"/>
      <c r="C5" s="41"/>
      <c r="D5" s="37"/>
      <c r="E5" s="37"/>
      <c r="F5" s="37"/>
      <c r="G5" s="9" t="s">
        <v>70</v>
      </c>
      <c r="H5" s="9" t="s">
        <v>71</v>
      </c>
      <c r="I5" s="9" t="s">
        <v>72</v>
      </c>
      <c r="J5" s="9" t="s">
        <v>73</v>
      </c>
      <c r="K5" s="9" t="s">
        <v>12</v>
      </c>
      <c r="L5" s="45"/>
      <c r="M5" s="43"/>
      <c r="N5" s="38"/>
    </row>
    <row r="6" spans="1:29" s="12" customFormat="1">
      <c r="B6" s="15">
        <v>1</v>
      </c>
      <c r="C6" s="2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45">
      <c r="A7" s="11"/>
      <c r="B7" s="6">
        <f t="shared" ref="B7:B19" si="0">ROW()-6</f>
        <v>1</v>
      </c>
      <c r="C7" s="6" t="s">
        <v>30</v>
      </c>
      <c r="D7" s="1" t="s">
        <v>31</v>
      </c>
      <c r="E7" s="1" t="s">
        <v>32</v>
      </c>
      <c r="F7" s="4" t="s">
        <v>33</v>
      </c>
      <c r="G7" s="24">
        <v>305</v>
      </c>
      <c r="H7" s="24">
        <v>584</v>
      </c>
      <c r="I7" s="24">
        <v>819</v>
      </c>
      <c r="J7" s="24">
        <v>309</v>
      </c>
      <c r="K7" s="24">
        <v>2017</v>
      </c>
      <c r="L7" s="5">
        <v>485</v>
      </c>
      <c r="M7" s="5">
        <v>978245</v>
      </c>
      <c r="N7" s="5">
        <f>M7*1.18</f>
        <v>1154329.0999999999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ht="45">
      <c r="A8" s="11"/>
      <c r="B8" s="6">
        <f t="shared" si="0"/>
        <v>2</v>
      </c>
      <c r="C8" s="6" t="s">
        <v>34</v>
      </c>
      <c r="D8" s="1" t="s">
        <v>35</v>
      </c>
      <c r="E8" s="1" t="s">
        <v>36</v>
      </c>
      <c r="F8" s="4" t="s">
        <v>33</v>
      </c>
      <c r="G8" s="24">
        <v>7</v>
      </c>
      <c r="H8" s="24">
        <v>26</v>
      </c>
      <c r="I8" s="24">
        <v>55</v>
      </c>
      <c r="J8" s="24">
        <v>9</v>
      </c>
      <c r="K8" s="24">
        <v>97</v>
      </c>
      <c r="L8" s="5">
        <v>485</v>
      </c>
      <c r="M8" s="5">
        <v>47045</v>
      </c>
      <c r="N8" s="5">
        <f t="shared" ref="N8:N19" si="1">M8*1.18</f>
        <v>55513.1</v>
      </c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 ht="45">
      <c r="B9" s="6">
        <f t="shared" si="0"/>
        <v>3</v>
      </c>
      <c r="C9" s="6" t="s">
        <v>37</v>
      </c>
      <c r="D9" s="1" t="s">
        <v>38</v>
      </c>
      <c r="E9" s="1" t="s">
        <v>39</v>
      </c>
      <c r="F9" s="4" t="s">
        <v>33</v>
      </c>
      <c r="G9" s="24">
        <v>2</v>
      </c>
      <c r="H9" s="24">
        <v>11</v>
      </c>
      <c r="I9" s="24">
        <v>10</v>
      </c>
      <c r="J9" s="24">
        <v>2</v>
      </c>
      <c r="K9" s="24">
        <v>25</v>
      </c>
      <c r="L9" s="5">
        <v>1360</v>
      </c>
      <c r="M9" s="5">
        <v>34000</v>
      </c>
      <c r="N9" s="5">
        <f t="shared" si="1"/>
        <v>40120</v>
      </c>
    </row>
    <row r="10" spans="1:29" s="11" customFormat="1" ht="45">
      <c r="B10" s="6">
        <f t="shared" si="0"/>
        <v>4</v>
      </c>
      <c r="C10" s="6" t="s">
        <v>40</v>
      </c>
      <c r="D10" s="1" t="s">
        <v>41</v>
      </c>
      <c r="E10" s="1" t="s">
        <v>42</v>
      </c>
      <c r="F10" s="4" t="s">
        <v>33</v>
      </c>
      <c r="G10" s="24">
        <v>0</v>
      </c>
      <c r="H10" s="24">
        <v>0</v>
      </c>
      <c r="I10" s="24">
        <v>3</v>
      </c>
      <c r="J10" s="24">
        <v>1</v>
      </c>
      <c r="K10" s="24">
        <v>4</v>
      </c>
      <c r="L10" s="5">
        <v>1487</v>
      </c>
      <c r="M10" s="5">
        <v>5948</v>
      </c>
      <c r="N10" s="5">
        <f t="shared" si="1"/>
        <v>7018.6399999999994</v>
      </c>
    </row>
    <row r="11" spans="1:29" ht="45">
      <c r="A11" s="11"/>
      <c r="B11" s="6">
        <f t="shared" si="0"/>
        <v>5</v>
      </c>
      <c r="C11" s="6" t="s">
        <v>43</v>
      </c>
      <c r="D11" s="1" t="s">
        <v>44</v>
      </c>
      <c r="E11" s="1" t="s">
        <v>45</v>
      </c>
      <c r="F11" s="4" t="s">
        <v>33</v>
      </c>
      <c r="G11" s="24">
        <v>305</v>
      </c>
      <c r="H11" s="24">
        <v>584</v>
      </c>
      <c r="I11" s="24">
        <v>819</v>
      </c>
      <c r="J11" s="24">
        <v>309</v>
      </c>
      <c r="K11" s="24">
        <v>2017</v>
      </c>
      <c r="L11" s="5">
        <v>485</v>
      </c>
      <c r="M11" s="5">
        <v>978245</v>
      </c>
      <c r="N11" s="5">
        <f t="shared" si="1"/>
        <v>1154329.0999999999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AC11" s="11"/>
    </row>
    <row r="12" spans="1:29" ht="45">
      <c r="A12" s="11"/>
      <c r="B12" s="6">
        <f t="shared" si="0"/>
        <v>6</v>
      </c>
      <c r="C12" s="6" t="s">
        <v>46</v>
      </c>
      <c r="D12" s="1" t="s">
        <v>47</v>
      </c>
      <c r="E12" s="1" t="s">
        <v>48</v>
      </c>
      <c r="F12" s="4" t="s">
        <v>33</v>
      </c>
      <c r="G12" s="24">
        <v>7</v>
      </c>
      <c r="H12" s="24">
        <v>26</v>
      </c>
      <c r="I12" s="24">
        <v>55</v>
      </c>
      <c r="J12" s="24">
        <v>9</v>
      </c>
      <c r="K12" s="24">
        <v>97</v>
      </c>
      <c r="L12" s="5">
        <v>485</v>
      </c>
      <c r="M12" s="5">
        <v>47045</v>
      </c>
      <c r="N12" s="5">
        <f t="shared" si="1"/>
        <v>55513.1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AC12" s="11"/>
    </row>
    <row r="13" spans="1:29" ht="45">
      <c r="A13" s="11"/>
      <c r="B13" s="6">
        <f t="shared" si="0"/>
        <v>7</v>
      </c>
      <c r="C13" s="6" t="s">
        <v>49</v>
      </c>
      <c r="D13" s="1" t="s">
        <v>50</v>
      </c>
      <c r="E13" s="1" t="s">
        <v>51</v>
      </c>
      <c r="F13" s="4" t="s">
        <v>33</v>
      </c>
      <c r="G13" s="24">
        <v>2</v>
      </c>
      <c r="H13" s="24">
        <v>11</v>
      </c>
      <c r="I13" s="24">
        <v>10</v>
      </c>
      <c r="J13" s="24">
        <v>2</v>
      </c>
      <c r="K13" s="24">
        <v>25</v>
      </c>
      <c r="L13" s="5">
        <v>1360</v>
      </c>
      <c r="M13" s="5">
        <v>34000</v>
      </c>
      <c r="N13" s="5">
        <f t="shared" si="1"/>
        <v>40120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AC13" s="11"/>
    </row>
    <row r="14" spans="1:29" ht="45">
      <c r="A14" s="11"/>
      <c r="B14" s="6">
        <f t="shared" si="0"/>
        <v>8</v>
      </c>
      <c r="C14" s="6" t="s">
        <v>52</v>
      </c>
      <c r="D14" s="1" t="s">
        <v>53</v>
      </c>
      <c r="E14" s="1" t="s">
        <v>54</v>
      </c>
      <c r="F14" s="4" t="s">
        <v>33</v>
      </c>
      <c r="G14" s="24">
        <v>0</v>
      </c>
      <c r="H14" s="24">
        <v>0</v>
      </c>
      <c r="I14" s="24">
        <v>3</v>
      </c>
      <c r="J14" s="24">
        <v>1</v>
      </c>
      <c r="K14" s="24">
        <v>4</v>
      </c>
      <c r="L14" s="5">
        <v>1487</v>
      </c>
      <c r="M14" s="5">
        <v>5948</v>
      </c>
      <c r="N14" s="5">
        <f t="shared" si="1"/>
        <v>7018.6399999999994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AC14" s="11"/>
    </row>
    <row r="15" spans="1:29" ht="45">
      <c r="A15" s="11"/>
      <c r="B15" s="6">
        <f t="shared" si="0"/>
        <v>9</v>
      </c>
      <c r="C15" s="6" t="s">
        <v>55</v>
      </c>
      <c r="D15" s="1" t="s">
        <v>56</v>
      </c>
      <c r="E15" s="1" t="s">
        <v>57</v>
      </c>
      <c r="F15" s="4" t="s">
        <v>33</v>
      </c>
      <c r="G15" s="24">
        <v>0</v>
      </c>
      <c r="H15" s="24">
        <v>0</v>
      </c>
      <c r="I15" s="24">
        <v>4</v>
      </c>
      <c r="J15" s="24">
        <v>0</v>
      </c>
      <c r="K15" s="24">
        <v>4</v>
      </c>
      <c r="L15" s="5">
        <v>5605.28</v>
      </c>
      <c r="M15" s="5">
        <v>22421.119999999999</v>
      </c>
      <c r="N15" s="5">
        <f t="shared" si="1"/>
        <v>26456.921599999998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AC15" s="11"/>
    </row>
    <row r="16" spans="1:29" s="11" customFormat="1" ht="45">
      <c r="B16" s="6">
        <f t="shared" si="0"/>
        <v>10</v>
      </c>
      <c r="C16" s="6" t="s">
        <v>58</v>
      </c>
      <c r="D16" s="1" t="s">
        <v>59</v>
      </c>
      <c r="E16" s="1" t="s">
        <v>60</v>
      </c>
      <c r="F16" s="4" t="s">
        <v>33</v>
      </c>
      <c r="G16" s="24">
        <v>1</v>
      </c>
      <c r="H16" s="24">
        <v>0</v>
      </c>
      <c r="I16" s="24">
        <v>0</v>
      </c>
      <c r="J16" s="24">
        <v>0</v>
      </c>
      <c r="K16" s="24">
        <v>1</v>
      </c>
      <c r="L16" s="5">
        <v>4240</v>
      </c>
      <c r="M16" s="5">
        <v>4240</v>
      </c>
      <c r="N16" s="5">
        <f t="shared" si="1"/>
        <v>5003.2</v>
      </c>
    </row>
    <row r="17" spans="1:29" s="11" customFormat="1" ht="45">
      <c r="B17" s="6">
        <f t="shared" si="0"/>
        <v>11</v>
      </c>
      <c r="C17" s="6" t="s">
        <v>61</v>
      </c>
      <c r="D17" s="1" t="s">
        <v>62</v>
      </c>
      <c r="E17" s="1" t="s">
        <v>63</v>
      </c>
      <c r="F17" s="4" t="s">
        <v>33</v>
      </c>
      <c r="G17" s="24">
        <v>1</v>
      </c>
      <c r="H17" s="24">
        <v>0</v>
      </c>
      <c r="I17" s="24">
        <v>0</v>
      </c>
      <c r="J17" s="24">
        <v>0</v>
      </c>
      <c r="K17" s="24">
        <v>1</v>
      </c>
      <c r="L17" s="5">
        <v>4240</v>
      </c>
      <c r="M17" s="5">
        <v>4240</v>
      </c>
      <c r="N17" s="5">
        <f t="shared" si="1"/>
        <v>5003.2</v>
      </c>
    </row>
    <row r="18" spans="1:29" ht="60">
      <c r="A18" s="11"/>
      <c r="B18" s="6">
        <f t="shared" si="0"/>
        <v>12</v>
      </c>
      <c r="C18" s="6" t="s">
        <v>64</v>
      </c>
      <c r="D18" s="1" t="s">
        <v>65</v>
      </c>
      <c r="E18" s="1" t="s">
        <v>66</v>
      </c>
      <c r="F18" s="4" t="s">
        <v>33</v>
      </c>
      <c r="G18" s="24">
        <v>23</v>
      </c>
      <c r="H18" s="24">
        <v>18</v>
      </c>
      <c r="I18" s="24">
        <v>12</v>
      </c>
      <c r="J18" s="24">
        <v>12</v>
      </c>
      <c r="K18" s="24">
        <v>65</v>
      </c>
      <c r="L18" s="5">
        <v>848</v>
      </c>
      <c r="M18" s="5">
        <v>55120</v>
      </c>
      <c r="N18" s="5">
        <f t="shared" si="1"/>
        <v>65041.599999999999</v>
      </c>
      <c r="O18" s="11"/>
      <c r="P18" s="11"/>
      <c r="Q18" s="11"/>
      <c r="R18" s="11"/>
      <c r="S18" s="11"/>
      <c r="T18" s="11"/>
      <c r="U18" s="11"/>
      <c r="V18" s="11"/>
      <c r="W18" s="11"/>
      <c r="X18" s="11"/>
      <c r="AC18" s="11"/>
    </row>
    <row r="19" spans="1:29" ht="60">
      <c r="A19" s="11"/>
      <c r="B19" s="6">
        <f t="shared" si="0"/>
        <v>13</v>
      </c>
      <c r="C19" s="6" t="s">
        <v>67</v>
      </c>
      <c r="D19" s="1" t="s">
        <v>68</v>
      </c>
      <c r="E19" s="1" t="s">
        <v>69</v>
      </c>
      <c r="F19" s="4" t="s">
        <v>33</v>
      </c>
      <c r="G19" s="24">
        <v>23</v>
      </c>
      <c r="H19" s="24">
        <v>18</v>
      </c>
      <c r="I19" s="24">
        <v>12</v>
      </c>
      <c r="J19" s="24">
        <v>12</v>
      </c>
      <c r="K19" s="24">
        <v>65</v>
      </c>
      <c r="L19" s="5">
        <v>848</v>
      </c>
      <c r="M19" s="5">
        <v>55120</v>
      </c>
      <c r="N19" s="5">
        <f t="shared" si="1"/>
        <v>65041.599999999999</v>
      </c>
      <c r="O19" s="11"/>
      <c r="P19" s="11"/>
      <c r="Q19" s="11"/>
      <c r="R19" s="11"/>
      <c r="S19" s="11"/>
      <c r="T19" s="11"/>
      <c r="U19" s="11"/>
      <c r="V19" s="11"/>
      <c r="W19" s="11"/>
      <c r="X19" s="11"/>
      <c r="AC19" s="11"/>
    </row>
    <row r="20" spans="1:29" s="11" customFormat="1">
      <c r="B20" s="17"/>
      <c r="C20" s="19"/>
      <c r="D20" s="18"/>
      <c r="E20" s="18"/>
      <c r="F20" s="19"/>
      <c r="G20" s="19"/>
      <c r="H20" s="19"/>
      <c r="I20" s="19"/>
      <c r="J20" s="19"/>
      <c r="K20" s="19"/>
      <c r="L20" s="20"/>
      <c r="M20" s="21">
        <f>SUM($M$7:$M$19)</f>
        <v>2271617.12</v>
      </c>
      <c r="N20" s="21">
        <f>SUM(N7:N19)</f>
        <v>2680508.2016000003</v>
      </c>
    </row>
    <row r="21" spans="1:29">
      <c r="A21" s="11"/>
      <c r="B21" s="16"/>
      <c r="C21" s="16"/>
      <c r="D21" s="2"/>
      <c r="E21" s="2"/>
      <c r="F21" s="16"/>
      <c r="G21" s="16"/>
      <c r="H21" s="16"/>
      <c r="I21" s="16"/>
      <c r="J21" s="16"/>
      <c r="K21" s="16"/>
      <c r="L21" s="16"/>
      <c r="M21" s="16" t="s">
        <v>15</v>
      </c>
      <c r="N21" s="28">
        <f>N20-M20</f>
        <v>408891.08160000015</v>
      </c>
      <c r="O21" s="11"/>
      <c r="P21" s="11"/>
      <c r="Q21" s="11"/>
      <c r="R21" s="11"/>
      <c r="S21" s="11"/>
      <c r="T21" s="11"/>
      <c r="U21" s="11"/>
      <c r="V21" s="11"/>
      <c r="W21" s="11"/>
      <c r="X21" s="11"/>
      <c r="AC21" s="11"/>
    </row>
    <row r="22" spans="1:29" s="11" customFormat="1">
      <c r="B22" s="29" t="s">
        <v>76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</row>
    <row r="23" spans="1:29">
      <c r="B23" s="29" t="s">
        <v>77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</row>
    <row r="24" spans="1:29">
      <c r="B24" s="33" t="s">
        <v>2</v>
      </c>
      <c r="C24" s="33"/>
      <c r="D24" s="33"/>
      <c r="E24" s="30" t="s">
        <v>86</v>
      </c>
      <c r="F24" s="29"/>
      <c r="G24" s="29"/>
      <c r="H24" s="29"/>
      <c r="I24" s="29"/>
      <c r="J24" s="29"/>
      <c r="K24" s="29"/>
      <c r="L24" s="29"/>
      <c r="M24" s="29"/>
      <c r="N24" s="29"/>
    </row>
    <row r="25" spans="1:29" ht="32.1" customHeight="1">
      <c r="B25" s="33" t="s">
        <v>3</v>
      </c>
      <c r="C25" s="33"/>
      <c r="D25" s="33"/>
      <c r="E25" s="31" t="s">
        <v>78</v>
      </c>
      <c r="F25" s="31"/>
      <c r="G25" s="31"/>
      <c r="H25" s="31"/>
      <c r="I25" s="31"/>
      <c r="J25" s="31"/>
      <c r="K25" s="31"/>
      <c r="L25" s="31"/>
      <c r="M25" s="31"/>
      <c r="N25" s="31"/>
      <c r="O25" s="2"/>
      <c r="P25" s="2"/>
      <c r="Q25" s="2"/>
      <c r="R25" s="2"/>
      <c r="S25" s="2"/>
      <c r="T25" s="2"/>
    </row>
    <row r="26" spans="1:29" ht="89.25" customHeight="1">
      <c r="A26" s="11"/>
      <c r="B26" s="33" t="s">
        <v>4</v>
      </c>
      <c r="C26" s="33"/>
      <c r="D26" s="33"/>
      <c r="E26" s="32" t="s">
        <v>79</v>
      </c>
      <c r="F26" s="29"/>
      <c r="G26" s="29"/>
      <c r="H26" s="29"/>
      <c r="I26" s="29"/>
      <c r="J26" s="29"/>
      <c r="K26" s="29"/>
      <c r="L26" s="29"/>
      <c r="M26" s="29"/>
      <c r="N26" s="29"/>
      <c r="O26" s="11"/>
    </row>
    <row r="27" spans="1:29">
      <c r="B27" s="33" t="s">
        <v>5</v>
      </c>
      <c r="C27" s="33"/>
      <c r="D27" s="33"/>
      <c r="E27" s="29" t="s">
        <v>80</v>
      </c>
      <c r="F27" s="29"/>
      <c r="G27" s="29"/>
      <c r="H27" s="29"/>
      <c r="I27" s="29"/>
      <c r="J27" s="29"/>
      <c r="K27" s="29"/>
      <c r="L27" s="29"/>
      <c r="M27" s="29"/>
      <c r="N27" s="29"/>
      <c r="P27" s="11"/>
      <c r="Q27" s="11"/>
      <c r="R27" s="11"/>
      <c r="S27" s="11"/>
      <c r="T27" s="11"/>
      <c r="U27" s="11"/>
      <c r="V27" s="11"/>
      <c r="W27" s="11"/>
      <c r="X27" s="11"/>
      <c r="AC27" s="11"/>
    </row>
    <row r="28" spans="1:29">
      <c r="B28" s="33" t="s">
        <v>6</v>
      </c>
      <c r="C28" s="33"/>
      <c r="D28" s="33"/>
      <c r="E28" s="29" t="s">
        <v>80</v>
      </c>
      <c r="F28" s="29"/>
      <c r="G28" s="29"/>
      <c r="H28" s="29"/>
      <c r="I28" s="29"/>
      <c r="J28" s="29"/>
      <c r="K28" s="29"/>
      <c r="L28" s="29"/>
      <c r="M28" s="29"/>
      <c r="N28" s="29"/>
    </row>
    <row r="29" spans="1:29" ht="36.75" customHeight="1">
      <c r="A29" s="11"/>
      <c r="B29" s="35" t="s">
        <v>81</v>
      </c>
      <c r="C29" s="35"/>
      <c r="D29" s="35"/>
      <c r="E29" s="34" t="s">
        <v>82</v>
      </c>
      <c r="F29" s="34"/>
      <c r="G29" s="34"/>
      <c r="H29" s="34"/>
      <c r="I29" s="34"/>
      <c r="J29" s="34"/>
      <c r="K29" s="34"/>
      <c r="L29" s="34"/>
      <c r="M29" s="34"/>
      <c r="N29" s="34"/>
      <c r="O29" s="11"/>
    </row>
    <row r="30" spans="1:29">
      <c r="B30" s="11"/>
      <c r="P30" s="11"/>
      <c r="Q30" s="11"/>
      <c r="R30" s="11"/>
      <c r="S30" s="11"/>
      <c r="T30" s="11"/>
      <c r="U30" s="11"/>
      <c r="V30" s="11"/>
      <c r="W30" s="11"/>
      <c r="X30" s="11"/>
      <c r="AC30" s="11"/>
    </row>
    <row r="31" spans="1:29">
      <c r="A31" s="11"/>
      <c r="B31" s="11" t="s">
        <v>83</v>
      </c>
      <c r="D31" s="11" t="s">
        <v>84</v>
      </c>
      <c r="E31" s="11" t="s">
        <v>85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29">
      <c r="B32" t="s">
        <v>8</v>
      </c>
      <c r="D32" s="3" t="str">
        <f>Query2_USERN</f>
        <v>Бадьина Лилия Альбертовна</v>
      </c>
      <c r="E32" s="3" t="str">
        <f>Query2_USERT</f>
        <v>(347)221-57-43</v>
      </c>
      <c r="P32" s="11"/>
      <c r="Q32" s="11"/>
      <c r="R32" s="11"/>
      <c r="S32" s="11"/>
      <c r="T32" s="11"/>
      <c r="U32" s="11"/>
      <c r="V32" s="11"/>
      <c r="W32" s="11"/>
      <c r="X32" s="11"/>
      <c r="AC32" s="11"/>
    </row>
  </sheetData>
  <mergeCells count="24">
    <mergeCell ref="B22:N22"/>
    <mergeCell ref="B2:N2"/>
    <mergeCell ref="B4:B5"/>
    <mergeCell ref="D4:D5"/>
    <mergeCell ref="N4:N5"/>
    <mergeCell ref="E4:E5"/>
    <mergeCell ref="F4:F5"/>
    <mergeCell ref="G4:K4"/>
    <mergeCell ref="C4:C5"/>
    <mergeCell ref="M4:M5"/>
    <mergeCell ref="L4:L5"/>
    <mergeCell ref="B23:N23"/>
    <mergeCell ref="B25:D25"/>
    <mergeCell ref="E27:N27"/>
    <mergeCell ref="E29:N29"/>
    <mergeCell ref="B29:D29"/>
    <mergeCell ref="B27:D27"/>
    <mergeCell ref="B28:D28"/>
    <mergeCell ref="B26:D26"/>
    <mergeCell ref="E28:N28"/>
    <mergeCell ref="E24:N24"/>
    <mergeCell ref="E25:N25"/>
    <mergeCell ref="E26:N26"/>
    <mergeCell ref="B24:D24"/>
  </mergeCells>
  <pageMargins left="0" right="0" top="0" bottom="0" header="0.31496062992125984" footer="0.31496062992125984"/>
  <pageSetup paperSize="9" scale="7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6" t="s">
        <v>19</v>
      </c>
      <c r="B5" t="e">
        <f>XLR_ERRNAME</f>
        <v>#NAME?</v>
      </c>
    </row>
    <row r="6" spans="1:19">
      <c r="A6" t="s">
        <v>20</v>
      </c>
      <c r="B6">
        <v>7115</v>
      </c>
      <c r="C6" s="27" t="s">
        <v>21</v>
      </c>
      <c r="D6">
        <v>4862</v>
      </c>
      <c r="E6" s="27" t="s">
        <v>22</v>
      </c>
      <c r="F6" s="27" t="s">
        <v>23</v>
      </c>
      <c r="G6" s="27" t="s">
        <v>24</v>
      </c>
      <c r="H6" s="27" t="s">
        <v>24</v>
      </c>
      <c r="I6" s="27" t="s">
        <v>24</v>
      </c>
      <c r="J6" s="27" t="s">
        <v>22</v>
      </c>
      <c r="K6" s="27" t="s">
        <v>25</v>
      </c>
      <c r="L6" s="27" t="s">
        <v>26</v>
      </c>
      <c r="M6" s="27" t="s">
        <v>27</v>
      </c>
      <c r="N6" s="27" t="s">
        <v>24</v>
      </c>
      <c r="O6">
        <v>1051</v>
      </c>
      <c r="P6" s="27" t="s">
        <v>28</v>
      </c>
      <c r="Q6">
        <v>0</v>
      </c>
      <c r="R6" s="27" t="s">
        <v>24</v>
      </c>
      <c r="S6" s="27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2014-11-25T09:44:48Z</cp:lastPrinted>
  <dcterms:created xsi:type="dcterms:W3CDTF">2013-12-19T08:11:42Z</dcterms:created>
  <dcterms:modified xsi:type="dcterms:W3CDTF">2014-11-25T09:55:35Z</dcterms:modified>
</cp:coreProperties>
</file>