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t.danilova\Documents\ЗАКУПКИ В ЭЛ. ФОРМЕ\2015 ГОД\Октябрь\ПАК для цифрового TV\"/>
    </mc:Choice>
  </mc:AlternateContent>
  <bookViews>
    <workbookView xWindow="0" yWindow="0" windowWidth="21600" windowHeight="11025"/>
  </bookViews>
  <sheets>
    <sheet name="Лист1" sheetId="1" r:id="rId1"/>
    <sheet name="XLR_NoRangeSheet" sheetId="2" state="veryHidden" r:id="rId2"/>
  </sheets>
  <definedNames>
    <definedName name="Query1">Лист1!$A$13:$K$14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Лист1!$A$20:$K$20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H8" i="1" l="1"/>
  <c r="J8" i="1" s="1"/>
  <c r="K8" i="1" s="1"/>
  <c r="H9" i="1"/>
  <c r="J9" i="1" s="1"/>
  <c r="K9" i="1" s="1"/>
  <c r="H10" i="1"/>
  <c r="J10" i="1" s="1"/>
  <c r="K10" i="1" s="1"/>
  <c r="H11" i="1"/>
  <c r="J11" i="1" s="1"/>
  <c r="K11" i="1" s="1"/>
  <c r="H12" i="1"/>
  <c r="J12" i="1" s="1"/>
  <c r="K12" i="1" s="1"/>
  <c r="H13" i="1"/>
  <c r="J13" i="1" s="1"/>
  <c r="H7" i="1"/>
  <c r="J7" i="1" s="1"/>
  <c r="J14" i="1" l="1"/>
  <c r="K7" i="1"/>
  <c r="K13" i="1" l="1"/>
  <c r="K14" i="1" s="1"/>
  <c r="K15" i="1" l="1"/>
  <c r="B13" i="1"/>
  <c r="B5" i="2"/>
</calcChain>
</file>

<file path=xl/sharedStrings.xml><?xml version="1.0" encoding="utf-8"?>
<sst xmlns="http://schemas.openxmlformats.org/spreadsheetml/2006/main" count="73" uniqueCount="61">
  <si>
    <t>№ п.п.</t>
  </si>
  <si>
    <t>Описание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</si>
  <si>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</si>
  <si>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</si>
  <si>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</si>
  <si>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</si>
  <si>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</si>
  <si>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</si>
  <si>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</si>
  <si>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Наименование товара</t>
  </si>
  <si>
    <t>Итого</t>
  </si>
  <si>
    <t>В т.ч. НДС</t>
  </si>
  <si>
    <t>ЛОТ</t>
  </si>
  <si>
    <t>Номенклатура</t>
  </si>
  <si>
    <t>4.2, Developer  (build 122-D7)</t>
  </si>
  <si>
    <t>Query2</t>
  </si>
  <si>
    <t>Республика Башкортостан</t>
  </si>
  <si>
    <t>Поставка оборудования ОПС</t>
  </si>
  <si>
    <t>, тел. , эл.почта:</t>
  </si>
  <si>
    <t/>
  </si>
  <si>
    <t>01.12.2015</t>
  </si>
  <si>
    <t>Бадьина Лилия Альбертовна</t>
  </si>
  <si>
    <t>(347)221-57-43</t>
  </si>
  <si>
    <t>Отдел развития (ОР)</t>
  </si>
  <si>
    <t>Приложение 1.2</t>
  </si>
  <si>
    <t>шт</t>
  </si>
  <si>
    <t>Eд. изм</t>
  </si>
  <si>
    <r>
      <t xml:space="preserve">Объем может быть изменен на </t>
    </r>
    <r>
      <rPr>
        <b/>
        <sz val="11"/>
        <color theme="1"/>
        <rFont val="Calibri"/>
        <family val="2"/>
        <charset val="204"/>
        <scheme val="minor"/>
      </rPr>
      <t>30%</t>
    </r>
    <r>
      <rPr>
        <sz val="11"/>
        <color theme="1"/>
        <rFont val="Calibri"/>
        <family val="2"/>
        <charset val="204"/>
        <scheme val="minor"/>
      </rPr>
      <t xml:space="preserve"> без изменения стоимости единицы</t>
    </r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</si>
  <si>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</si>
  <si>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Куратор:</t>
  </si>
  <si>
    <t>Тимофеев И.А.</t>
  </si>
  <si>
    <t>Бадьина Л. А. (347)221-57-43</t>
  </si>
  <si>
    <t>Место доставки</t>
  </si>
  <si>
    <t>Срок поставки</t>
  </si>
  <si>
    <t>Отдел развития сетей связи (ОРСС)</t>
  </si>
  <si>
    <t>начальник ОРСС</t>
  </si>
  <si>
    <t>Начальник отдела развития сетей связи Тимофеев И.А. 8-347-2215478</t>
  </si>
  <si>
    <t>Республика Башкортостан,  г. Уфа, ул. Каспийская, 14  ПАО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Подгорная Резида Рифгатовна - тел. 8-917-759-60-83</t>
  </si>
  <si>
    <t>Аппаратный блок до 15xHD/80xSD каналов, 19" 3RU</t>
  </si>
  <si>
    <t>Профессиональный LED монитор, диагональ 55", 1920х1080 (Full HD), с возможностью работы в режиме 24х7</t>
  </si>
  <si>
    <t>Оборудование выноса апаратных блоков до 45 м по TP CAT5 (без кабелей)</t>
  </si>
  <si>
    <t>Комплект для монтажа 4-х мониторов</t>
  </si>
  <si>
    <t>Лицензия на один аппаратный блок +1 SD/HD канал</t>
  </si>
  <si>
    <t>Лицензия на один доп. SD канал</t>
  </si>
  <si>
    <t>Тех поддержка 2-ой уровень</t>
  </si>
  <si>
    <t>Гарантийные обязательства - 12 месяцев</t>
  </si>
  <si>
    <t xml:space="preserve">Поставка программно-аппаратного комплекса для вещания цифрового телевидения
</t>
  </si>
  <si>
    <t>Блок аппаратный TeleTOP TS-HW-R3</t>
  </si>
  <si>
    <t>Монитор TeleTOP TS-HW-MN455</t>
  </si>
  <si>
    <t>Оборудование выноса TeleTOP TS-HW-CAB</t>
  </si>
  <si>
    <t>Комплект монтажный TeleTOP TS-HW-MNT4K</t>
  </si>
  <si>
    <t>Лицензия TeleTOP TS-PRO-IP</t>
  </si>
  <si>
    <t>Лицензия TeleTOP TS-LC-1S</t>
  </si>
  <si>
    <t>Сертификат TeleTOP TS-TS-1</t>
  </si>
  <si>
    <t xml:space="preserve"> до 10 декабря 2015г</t>
  </si>
  <si>
    <t>IV кв. (до 10.12.2015)</t>
  </si>
  <si>
    <r>
      <t xml:space="preserve">Предельная сумма лота составляет:    </t>
    </r>
    <r>
      <rPr>
        <b/>
        <u/>
        <sz val="11"/>
        <color theme="1"/>
        <rFont val="Calibri"/>
        <family val="2"/>
        <charset val="204"/>
        <scheme val="minor"/>
      </rPr>
      <t>3 728 811,8</t>
    </r>
    <r>
      <rPr>
        <sz val="11"/>
        <color theme="1"/>
        <rFont val="Calibri"/>
        <family val="2"/>
        <charset val="204"/>
        <scheme val="minor"/>
      </rPr>
      <t xml:space="preserve">    руб. с НДС.</t>
    </r>
  </si>
  <si>
    <t>Приложение 1.2 к Извещению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</si>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</sst>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164" fontId="0" fillId="0" borderId="1" xfId="0" applyNumberFormat="1" applyBorder="1" applyAlignment="1">
      <alignment horizontal="right" vertical="top" wrapText="1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164" fontId="0" fillId="0" borderId="4" xfId="0" applyNumberFormat="1" applyBorder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4" fillId="0" borderId="0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top"/>
    </xf>
    <xf numFmtId="0" fontId="0" fillId="0" borderId="1" xfId="0" applyFont="1" applyBorder="1" applyAlignment="1">
      <alignment horizontal="center" vertical="top"/>
    </xf>
    <xf numFmtId="0" fontId="0" fillId="0" borderId="1" xfId="0" applyNumberFormat="1" applyBorder="1" applyAlignment="1">
      <alignment horizontal="center" vertical="top"/>
    </xf>
    <xf numFmtId="164" fontId="2" fillId="0" borderId="1" xfId="0" applyNumberFormat="1" applyFont="1" applyBorder="1" applyAlignment="1">
      <alignment horizontal="right" vertical="top" wrapText="1"/>
    </xf>
    <xf numFmtId="4" fontId="2" fillId="0" borderId="5" xfId="0" applyNumberFormat="1" applyFont="1" applyBorder="1" applyAlignment="1">
      <alignment horizontal="right"/>
    </xf>
    <xf numFmtId="0" fontId="0" fillId="0" borderId="1" xfId="0" applyBorder="1" applyAlignment="1">
      <alignment horizontal="center" vertical="top"/>
    </xf>
    <xf numFmtId="49" fontId="0" fillId="0" borderId="1" xfId="0" applyNumberFormat="1" applyFont="1" applyBorder="1" applyAlignment="1">
      <alignment horizontal="left" vertical="top" wrapText="1"/>
    </xf>
    <xf numFmtId="0" fontId="0" fillId="0" borderId="0" xfId="0" applyFont="1" applyAlignment="1">
      <alignment vertical="top"/>
    </xf>
    <xf numFmtId="0" fontId="0" fillId="0" borderId="1" xfId="0" applyFont="1" applyBorder="1" applyAlignment="1">
      <alignment vertical="top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6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5" fillId="0" borderId="1" xfId="0" applyFont="1" applyBorder="1" applyAlignment="1">
      <alignment horizontal="left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N29"/>
  <sheetViews>
    <sheetView tabSelected="1" zoomScaleNormal="100" workbookViewId="0">
      <selection activeCell="I12" sqref="I12"/>
    </sheetView>
  </sheetViews>
  <sheetFormatPr defaultRowHeight="15" x14ac:dyDescent="0.25"/>
  <cols>
    <col min="1" max="1" width="0.85546875" customWidth="1"/>
    <col min="2" max="2" width="5.7109375" customWidth="1"/>
    <col min="3" max="3" width="8.42578125" style="7" customWidth="1"/>
    <col min="4" max="4" width="43.42578125" bestFit="1" customWidth="1"/>
    <col min="5" max="5" width="74" customWidth="1"/>
    <col min="6" max="6" width="4.85546875" customWidth="1"/>
    <col min="7" max="7" width="11.28515625" customWidth="1"/>
    <col min="9" max="9" width="10.85546875" style="4" customWidth="1"/>
    <col min="10" max="10" width="13.85546875" style="4" customWidth="1"/>
    <col min="11" max="11" width="14.7109375" style="6" customWidth="1"/>
    <col min="12" max="13" width="9.140625" style="7"/>
  </cols>
  <sheetData>
    <row r="1" spans="1:14" x14ac:dyDescent="0.25">
      <c r="H1" s="53" t="s">
        <v>57</v>
      </c>
      <c r="I1" s="53"/>
      <c r="J1" s="53"/>
      <c r="K1" s="53"/>
    </row>
    <row r="2" spans="1:14" x14ac:dyDescent="0.25">
      <c r="B2" s="35" t="s">
        <v>7</v>
      </c>
      <c r="C2" s="35"/>
      <c r="D2" s="35"/>
      <c r="E2" s="35"/>
      <c r="F2" s="35"/>
      <c r="G2" s="35"/>
      <c r="H2" s="35"/>
      <c r="I2" s="35"/>
      <c r="J2" s="35"/>
      <c r="K2" s="35"/>
    </row>
    <row r="3" spans="1:14" x14ac:dyDescent="0.25">
      <c r="B3" t="s">
        <v>12</v>
      </c>
      <c r="C3" s="33" t="s">
        <v>46</v>
      </c>
      <c r="D3" s="15"/>
      <c r="F3" s="34" t="s">
        <v>34</v>
      </c>
    </row>
    <row r="4" spans="1:14" s="8" customFormat="1" ht="15" customHeight="1" x14ac:dyDescent="0.25">
      <c r="B4" s="36" t="s">
        <v>0</v>
      </c>
      <c r="C4" s="39" t="s">
        <v>13</v>
      </c>
      <c r="D4" s="36" t="s">
        <v>9</v>
      </c>
      <c r="E4" s="36" t="s">
        <v>1</v>
      </c>
      <c r="F4" s="36" t="s">
        <v>26</v>
      </c>
      <c r="G4" s="38" t="s">
        <v>33</v>
      </c>
      <c r="H4" s="38"/>
      <c r="I4" s="43" t="s">
        <v>58</v>
      </c>
      <c r="J4" s="41" t="s">
        <v>59</v>
      </c>
      <c r="K4" s="37" t="s">
        <v>60</v>
      </c>
    </row>
    <row r="5" spans="1:14" s="9" customFormat="1" ht="141" customHeight="1" x14ac:dyDescent="0.25">
      <c r="B5" s="36"/>
      <c r="C5" s="40"/>
      <c r="D5" s="36"/>
      <c r="E5" s="36"/>
      <c r="F5" s="36"/>
      <c r="G5" s="5" t="s">
        <v>55</v>
      </c>
      <c r="H5" s="5" t="s">
        <v>10</v>
      </c>
      <c r="I5" s="44"/>
      <c r="J5" s="42"/>
      <c r="K5" s="37"/>
    </row>
    <row r="6" spans="1:14" s="8" customFormat="1" x14ac:dyDescent="0.25">
      <c r="B6" s="10">
        <v>1</v>
      </c>
      <c r="C6" s="16">
        <v>2</v>
      </c>
      <c r="D6" s="10">
        <v>3</v>
      </c>
      <c r="E6" s="10">
        <v>4</v>
      </c>
      <c r="F6" s="10">
        <v>5</v>
      </c>
      <c r="G6" s="10">
        <v>6</v>
      </c>
      <c r="H6" s="10">
        <v>7</v>
      </c>
      <c r="I6" s="10">
        <v>8</v>
      </c>
      <c r="J6" s="10">
        <v>9</v>
      </c>
      <c r="K6" s="10">
        <v>10</v>
      </c>
    </row>
    <row r="7" spans="1:14" s="29" customFormat="1" x14ac:dyDescent="0.25">
      <c r="B7" s="23">
        <v>1</v>
      </c>
      <c r="C7" s="23"/>
      <c r="D7" s="22" t="s">
        <v>47</v>
      </c>
      <c r="E7" s="28" t="s">
        <v>38</v>
      </c>
      <c r="F7" s="27" t="s">
        <v>25</v>
      </c>
      <c r="G7" s="23">
        <v>2</v>
      </c>
      <c r="H7" s="23">
        <f>G7</f>
        <v>2</v>
      </c>
      <c r="I7" s="30">
        <v>185450</v>
      </c>
      <c r="J7" s="3">
        <f>H7*I7</f>
        <v>370900</v>
      </c>
      <c r="K7" s="3">
        <f>J7*1.18</f>
        <v>437662</v>
      </c>
    </row>
    <row r="8" spans="1:14" s="29" customFormat="1" ht="30" x14ac:dyDescent="0.25">
      <c r="B8" s="23">
        <v>2</v>
      </c>
      <c r="C8" s="23"/>
      <c r="D8" s="22" t="s">
        <v>48</v>
      </c>
      <c r="E8" s="28" t="s">
        <v>39</v>
      </c>
      <c r="F8" s="27" t="s">
        <v>25</v>
      </c>
      <c r="G8" s="23">
        <v>3</v>
      </c>
      <c r="H8" s="23">
        <f t="shared" ref="H8:H13" si="0">G8</f>
        <v>3</v>
      </c>
      <c r="I8" s="30">
        <v>264720</v>
      </c>
      <c r="J8" s="3">
        <f t="shared" ref="J8:J13" si="1">H8*I8</f>
        <v>794160</v>
      </c>
      <c r="K8" s="3">
        <f t="shared" ref="K8:K12" si="2">J8*1.18</f>
        <v>937108.79999999993</v>
      </c>
    </row>
    <row r="9" spans="1:14" s="29" customFormat="1" x14ac:dyDescent="0.25">
      <c r="B9" s="23">
        <v>3</v>
      </c>
      <c r="C9" s="23"/>
      <c r="D9" s="22" t="s">
        <v>49</v>
      </c>
      <c r="E9" s="28" t="s">
        <v>40</v>
      </c>
      <c r="F9" s="27" t="s">
        <v>25</v>
      </c>
      <c r="G9" s="23">
        <v>3</v>
      </c>
      <c r="H9" s="23">
        <f t="shared" si="0"/>
        <v>3</v>
      </c>
      <c r="I9" s="30">
        <v>31540</v>
      </c>
      <c r="J9" s="3">
        <f t="shared" si="1"/>
        <v>94620</v>
      </c>
      <c r="K9" s="3">
        <f t="shared" si="2"/>
        <v>111651.59999999999</v>
      </c>
    </row>
    <row r="10" spans="1:14" s="29" customFormat="1" x14ac:dyDescent="0.25">
      <c r="B10" s="23">
        <v>4</v>
      </c>
      <c r="C10" s="23"/>
      <c r="D10" s="22" t="s">
        <v>50</v>
      </c>
      <c r="E10" s="28" t="s">
        <v>41</v>
      </c>
      <c r="F10" s="27" t="s">
        <v>25</v>
      </c>
      <c r="G10" s="23">
        <v>1</v>
      </c>
      <c r="H10" s="23">
        <f t="shared" si="0"/>
        <v>1</v>
      </c>
      <c r="I10" s="30">
        <v>245370</v>
      </c>
      <c r="J10" s="3">
        <f t="shared" si="1"/>
        <v>245370</v>
      </c>
      <c r="K10" s="3">
        <f t="shared" si="2"/>
        <v>289536.59999999998</v>
      </c>
    </row>
    <row r="11" spans="1:14" s="29" customFormat="1" x14ac:dyDescent="0.25">
      <c r="B11" s="23">
        <v>5</v>
      </c>
      <c r="C11" s="23"/>
      <c r="D11" s="22" t="s">
        <v>51</v>
      </c>
      <c r="E11" s="28" t="s">
        <v>42</v>
      </c>
      <c r="F11" s="27" t="s">
        <v>25</v>
      </c>
      <c r="G11" s="23">
        <v>2</v>
      </c>
      <c r="H11" s="23">
        <f t="shared" si="0"/>
        <v>2</v>
      </c>
      <c r="I11" s="30">
        <v>112410</v>
      </c>
      <c r="J11" s="3">
        <f t="shared" si="1"/>
        <v>224820</v>
      </c>
      <c r="K11" s="3">
        <f t="shared" si="2"/>
        <v>265287.59999999998</v>
      </c>
    </row>
    <row r="12" spans="1:14" s="29" customFormat="1" x14ac:dyDescent="0.25">
      <c r="B12" s="23">
        <v>6</v>
      </c>
      <c r="C12" s="23"/>
      <c r="D12" s="22" t="s">
        <v>52</v>
      </c>
      <c r="E12" s="28" t="s">
        <v>43</v>
      </c>
      <c r="F12" s="27" t="s">
        <v>25</v>
      </c>
      <c r="G12" s="23">
        <v>78</v>
      </c>
      <c r="H12" s="23">
        <f t="shared" si="0"/>
        <v>78</v>
      </c>
      <c r="I12" s="30">
        <v>15670</v>
      </c>
      <c r="J12" s="3">
        <f t="shared" si="1"/>
        <v>1222260</v>
      </c>
      <c r="K12" s="3">
        <f t="shared" si="2"/>
        <v>1442266.7999999998</v>
      </c>
    </row>
    <row r="13" spans="1:14" s="31" customFormat="1" x14ac:dyDescent="0.25">
      <c r="B13" s="27">
        <f t="shared" ref="B13" si="3">ROW()-6</f>
        <v>7</v>
      </c>
      <c r="C13" s="27"/>
      <c r="D13" s="1" t="s">
        <v>53</v>
      </c>
      <c r="E13" s="1" t="s">
        <v>44</v>
      </c>
      <c r="F13" s="27" t="s">
        <v>25</v>
      </c>
      <c r="G13" s="24">
        <v>1</v>
      </c>
      <c r="H13" s="23">
        <f t="shared" si="0"/>
        <v>1</v>
      </c>
      <c r="I13" s="32">
        <v>207880</v>
      </c>
      <c r="J13" s="3">
        <f t="shared" si="1"/>
        <v>207880</v>
      </c>
      <c r="K13" s="3">
        <f>J13*1.18</f>
        <v>245298.4</v>
      </c>
    </row>
    <row r="14" spans="1:14" x14ac:dyDescent="0.25">
      <c r="A14" s="7"/>
      <c r="B14" s="13"/>
      <c r="C14" s="13"/>
      <c r="D14" s="12"/>
      <c r="E14" s="12"/>
      <c r="F14" s="13"/>
      <c r="G14" s="13"/>
      <c r="H14" s="13"/>
      <c r="I14" s="14"/>
      <c r="J14" s="25">
        <f>SUM(J7:J13)</f>
        <v>3160010</v>
      </c>
      <c r="K14" s="25">
        <f>SUM(K7:K13)</f>
        <v>3728811.8</v>
      </c>
      <c r="L14"/>
      <c r="M14"/>
    </row>
    <row r="15" spans="1:14" x14ac:dyDescent="0.25">
      <c r="A15" s="7"/>
      <c r="B15" s="11"/>
      <c r="C15" s="11"/>
      <c r="D15" s="2"/>
      <c r="E15" s="2"/>
      <c r="F15" s="11"/>
      <c r="G15" s="11"/>
      <c r="H15" s="11"/>
      <c r="I15" s="11"/>
      <c r="J15" s="11" t="s">
        <v>11</v>
      </c>
      <c r="K15" s="26">
        <f>K14-J14</f>
        <v>568801.79999999981</v>
      </c>
      <c r="N15" s="7"/>
    </row>
    <row r="16" spans="1:14" x14ac:dyDescent="0.25">
      <c r="A16" s="7"/>
      <c r="B16" s="45" t="s">
        <v>56</v>
      </c>
      <c r="C16" s="45"/>
      <c r="D16" s="45"/>
      <c r="E16" s="45"/>
      <c r="F16" s="45"/>
      <c r="G16" s="45"/>
      <c r="H16" s="45"/>
      <c r="I16" s="45"/>
      <c r="J16" s="45"/>
      <c r="K16" s="45"/>
      <c r="N16" s="7"/>
    </row>
    <row r="17" spans="1:14" x14ac:dyDescent="0.25">
      <c r="B17" s="45" t="s">
        <v>27</v>
      </c>
      <c r="C17" s="45"/>
      <c r="D17" s="45"/>
      <c r="E17" s="45"/>
      <c r="F17" s="45"/>
      <c r="G17" s="45"/>
      <c r="H17" s="45"/>
      <c r="I17" s="45"/>
      <c r="J17" s="45"/>
      <c r="K17" s="45"/>
    </row>
    <row r="18" spans="1:14" x14ac:dyDescent="0.25">
      <c r="B18" s="50" t="s">
        <v>2</v>
      </c>
      <c r="C18" s="50"/>
      <c r="D18" s="50"/>
      <c r="E18" s="52" t="s">
        <v>54</v>
      </c>
      <c r="F18" s="52"/>
      <c r="G18" s="52"/>
      <c r="H18" s="52"/>
      <c r="I18" s="52"/>
      <c r="J18" s="52"/>
      <c r="K18" s="52"/>
    </row>
    <row r="19" spans="1:14" ht="32.1" customHeight="1" x14ac:dyDescent="0.25">
      <c r="B19" s="50" t="s">
        <v>3</v>
      </c>
      <c r="C19" s="50"/>
      <c r="D19" s="50"/>
      <c r="E19" s="51" t="s">
        <v>28</v>
      </c>
      <c r="F19" s="51"/>
      <c r="G19" s="51"/>
      <c r="H19" s="51"/>
      <c r="I19" s="51"/>
      <c r="J19" s="51"/>
      <c r="K19" s="51"/>
    </row>
    <row r="20" spans="1:14" ht="15" customHeight="1" x14ac:dyDescent="0.25">
      <c r="A20" s="7"/>
      <c r="B20" s="50" t="s">
        <v>4</v>
      </c>
      <c r="C20" s="50"/>
      <c r="D20" s="50"/>
      <c r="E20" s="51" t="s">
        <v>45</v>
      </c>
      <c r="F20" s="51"/>
      <c r="G20" s="51"/>
      <c r="H20" s="51"/>
      <c r="I20" s="51"/>
      <c r="J20" s="51"/>
      <c r="K20" s="51"/>
    </row>
    <row r="21" spans="1:14" x14ac:dyDescent="0.25">
      <c r="B21" s="49" t="s">
        <v>5</v>
      </c>
      <c r="C21" s="49"/>
      <c r="D21" s="49"/>
      <c r="E21" s="48" t="s">
        <v>36</v>
      </c>
      <c r="F21" s="48"/>
      <c r="G21" s="48"/>
      <c r="H21" s="48"/>
      <c r="I21" s="48"/>
      <c r="J21" s="48"/>
      <c r="K21" s="48"/>
      <c r="N21" s="7"/>
    </row>
    <row r="22" spans="1:14" x14ac:dyDescent="0.25">
      <c r="B22" s="49" t="s">
        <v>6</v>
      </c>
      <c r="C22" s="49"/>
      <c r="D22" s="49"/>
      <c r="E22" s="48" t="s">
        <v>36</v>
      </c>
      <c r="F22" s="48"/>
      <c r="G22" s="48"/>
      <c r="H22" s="48"/>
      <c r="I22" s="48"/>
      <c r="J22" s="48"/>
      <c r="K22" s="48"/>
    </row>
    <row r="23" spans="1:14" s="7" customFormat="1" x14ac:dyDescent="0.25">
      <c r="B23" s="46" t="s">
        <v>32</v>
      </c>
      <c r="C23" s="46"/>
      <c r="D23" s="46"/>
      <c r="E23" s="47" t="s">
        <v>37</v>
      </c>
      <c r="F23" s="47"/>
      <c r="G23" s="47"/>
      <c r="H23" s="47"/>
      <c r="I23" s="47"/>
      <c r="J23" s="47"/>
      <c r="K23" s="47"/>
    </row>
    <row r="24" spans="1:14" s="7" customFormat="1" x14ac:dyDescent="0.25">
      <c r="B24" s="46"/>
      <c r="C24" s="46"/>
      <c r="D24" s="46"/>
      <c r="E24" s="47"/>
      <c r="F24" s="47"/>
      <c r="G24" s="47"/>
      <c r="H24" s="47"/>
      <c r="I24" s="47"/>
      <c r="J24" s="47"/>
      <c r="K24" s="47"/>
    </row>
    <row r="25" spans="1:14" x14ac:dyDescent="0.25">
      <c r="A25" s="7"/>
      <c r="B25" s="46"/>
      <c r="C25" s="46"/>
      <c r="D25" s="46"/>
      <c r="E25" s="47"/>
      <c r="F25" s="47"/>
      <c r="G25" s="47"/>
      <c r="H25" s="47"/>
      <c r="I25" s="47"/>
      <c r="J25" s="47"/>
      <c r="K25" s="47"/>
    </row>
    <row r="26" spans="1:14" s="7" customFormat="1" x14ac:dyDescent="0.25">
      <c r="B26" s="20"/>
      <c r="C26" s="20"/>
      <c r="D26" s="20"/>
      <c r="E26" s="21"/>
      <c r="F26" s="21"/>
      <c r="G26" s="21"/>
      <c r="H26" s="21"/>
      <c r="I26" s="21"/>
      <c r="J26" s="21"/>
      <c r="K26" s="21"/>
    </row>
    <row r="27" spans="1:14" s="7" customFormat="1" x14ac:dyDescent="0.25">
      <c r="B27" s="17" t="s">
        <v>29</v>
      </c>
      <c r="D27" s="17" t="s">
        <v>35</v>
      </c>
      <c r="E27" s="17" t="s">
        <v>30</v>
      </c>
      <c r="F27" s="17"/>
      <c r="G27" s="17"/>
      <c r="H27" s="17"/>
      <c r="I27" s="17"/>
      <c r="J27" s="17"/>
      <c r="K27" s="17"/>
    </row>
    <row r="28" spans="1:14" x14ac:dyDescent="0.25">
      <c r="A28" s="7"/>
      <c r="B28" s="7"/>
      <c r="D28" s="7"/>
      <c r="E28" s="7"/>
      <c r="F28" s="7"/>
      <c r="G28" s="7"/>
      <c r="H28" s="7"/>
      <c r="I28" s="7"/>
      <c r="J28" s="7"/>
      <c r="K28" s="7"/>
    </row>
    <row r="29" spans="1:14" x14ac:dyDescent="0.25">
      <c r="B29" t="s">
        <v>8</v>
      </c>
      <c r="D29" t="s">
        <v>31</v>
      </c>
      <c r="N29" s="7"/>
    </row>
  </sheetData>
  <mergeCells count="25">
    <mergeCell ref="H1:K1"/>
    <mergeCell ref="B16:K16"/>
    <mergeCell ref="B23:D25"/>
    <mergeCell ref="E23:K25"/>
    <mergeCell ref="E21:K21"/>
    <mergeCell ref="E22:K22"/>
    <mergeCell ref="B22:D22"/>
    <mergeCell ref="B21:D21"/>
    <mergeCell ref="B20:D20"/>
    <mergeCell ref="E20:K20"/>
    <mergeCell ref="B18:D18"/>
    <mergeCell ref="B17:K17"/>
    <mergeCell ref="B19:D19"/>
    <mergeCell ref="E18:K18"/>
    <mergeCell ref="E19:K19"/>
    <mergeCell ref="B2:K2"/>
    <mergeCell ref="B4:B5"/>
    <mergeCell ref="D4:D5"/>
    <mergeCell ref="K4:K5"/>
    <mergeCell ref="E4:E5"/>
    <mergeCell ref="F4:F5"/>
    <mergeCell ref="G4:H4"/>
    <mergeCell ref="C4:C5"/>
    <mergeCell ref="J4:J5"/>
    <mergeCell ref="I4:I5"/>
  </mergeCells>
  <pageMargins left="0" right="0" top="0" bottom="0" header="0.31496062992125984" footer="0.31496062992125984"/>
  <pageSetup paperSize="9" scale="73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18" t="s">
        <v>14</v>
      </c>
      <c r="B5" t="e">
        <f>XLR_ERRNAME</f>
        <v>#NAME?</v>
      </c>
    </row>
    <row r="6" spans="1:19" x14ac:dyDescent="0.25">
      <c r="A6" t="s">
        <v>15</v>
      </c>
      <c r="B6">
        <v>7432</v>
      </c>
      <c r="C6" s="19" t="s">
        <v>16</v>
      </c>
      <c r="D6">
        <v>4868</v>
      </c>
      <c r="E6" s="19" t="s">
        <v>17</v>
      </c>
      <c r="F6" s="19" t="s">
        <v>18</v>
      </c>
      <c r="G6" s="19" t="s">
        <v>19</v>
      </c>
      <c r="H6" s="19" t="s">
        <v>19</v>
      </c>
      <c r="I6" s="19" t="s">
        <v>19</v>
      </c>
      <c r="J6" s="19" t="s">
        <v>17</v>
      </c>
      <c r="K6" s="19" t="s">
        <v>20</v>
      </c>
      <c r="L6" s="19" t="s">
        <v>21</v>
      </c>
      <c r="M6" s="19" t="s">
        <v>22</v>
      </c>
      <c r="N6" s="19" t="s">
        <v>19</v>
      </c>
      <c r="O6">
        <v>1051</v>
      </c>
      <c r="P6" s="19" t="s">
        <v>23</v>
      </c>
      <c r="Q6">
        <v>0</v>
      </c>
      <c r="R6" s="19" t="s">
        <v>19</v>
      </c>
      <c r="S6" s="19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Данилова Татьяна Владимировна</cp:lastModifiedBy>
  <cp:lastPrinted>2015-10-09T08:24:08Z</cp:lastPrinted>
  <dcterms:created xsi:type="dcterms:W3CDTF">2013-12-19T08:11:42Z</dcterms:created>
  <dcterms:modified xsi:type="dcterms:W3CDTF">2015-10-09T08:24:32Z</dcterms:modified>
</cp:coreProperties>
</file>