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640"/>
  </bookViews>
  <sheets>
    <sheet name="Лист1" sheetId="1" r:id="rId1"/>
    <sheet name="XLR_NoRangeSheet" sheetId="2" state="veryHidden" r:id="rId2"/>
  </sheets>
  <definedNames>
    <definedName name="Query1">Лист1!$A$7:$AD$54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Лист1!$A$60:$P$62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M54" i="1"/>
  <c r="N54" s="1"/>
  <c r="N55" s="1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5" i="2"/>
  <c r="D73" i="1"/>
  <c r="D72"/>
  <c r="D71"/>
</calcChain>
</file>

<file path=xl/sharedStrings.xml><?xml version="1.0" encoding="utf-8"?>
<sst xmlns="http://schemas.openxmlformats.org/spreadsheetml/2006/main" count="293" uniqueCount="213">
  <si>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</si>
  <si>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</si>
  <si>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</si>
  <si>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</si>
  <si>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</si>
  <si>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</si>
  <si>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</si>
  <si>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</si>
  <si>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</si>
  <si>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</si>
  <si>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</si>
  <si>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</si>
  <si>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</si>
  <si>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</si>
  <si>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</si>
  <si>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</si>
  <si>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</si>
  <si>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</si>
  <si>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</si>
  <si>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</si>
  <si>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</si>
  <si>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</si>
  <si>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</si>
  <si>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</si>
  <si>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</si>
  <si>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</si>
  <si>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</si>
  <si>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</si>
  <si>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Номенклатура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</si>
  <si>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</si>
  <si>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</si>
  <si>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</si>
  <si>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</si>
  <si>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</si>
  <si>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</si>
  <si>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</si>
  <si>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</si>
  <si>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</si>
  <si>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</si>
  <si>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Отдел организации эксплуатации систем коммутации и сетей доступа</t>
  </si>
  <si>
    <t>Приложение 1.1</t>
  </si>
  <si>
    <t>22547</t>
  </si>
  <si>
    <t>АРМОКАСТ</t>
  </si>
  <si>
    <t>растягивающийся стекловолоконный материал, пропитанный специальным самополимеризующимся черным полиэтиленом, затвердевающим после контакта с водой. Применяется при монтаже компрессионных муфт, ремонтов муфт и оболочек кабелей.</t>
  </si>
  <si>
    <t>шт</t>
  </si>
  <si>
    <t>28523</t>
  </si>
  <si>
    <t>ИЗОЛЕНТА КРАСНАЯ</t>
  </si>
  <si>
    <t>Лента изоляционная</t>
  </si>
  <si>
    <t xml:space="preserve">  кол-во: 60; г. Мелеуз, ул. Воровского, д.2; Киреева В.Р. 89371692391</t>
  </si>
  <si>
    <t>5420</t>
  </si>
  <si>
    <t>ИЗОЛЕНТА ПВХ</t>
  </si>
  <si>
    <t>5325</t>
  </si>
  <si>
    <t>ИЗОЛЕНТА СИНЯЯ</t>
  </si>
  <si>
    <t xml:space="preserve">  кол-во: 120; г. Уфа, ул. Каспийская, д.14; Мухаметшина З.Р. 89018173671</t>
  </si>
  <si>
    <t>37254</t>
  </si>
  <si>
    <t>ЛЕНТА EVT</t>
  </si>
  <si>
    <t>Эластичная оберточная виниловая лента EVT применяется для армирования пластиковой емкости и создания компрессии, направленной внутрь сростка кабеля. 9 м</t>
  </si>
  <si>
    <t>37253</t>
  </si>
  <si>
    <t>ЛЕНТА RST</t>
  </si>
  <si>
    <t>Герметизирующая мастичная лента RST используется для герметизации стыков между оболочкой кабеля и корпусом муфтыЮ а также предотвращения вытекания гидрофобного заполнителя на этапе заливки. 38мм*1,5 м</t>
  </si>
  <si>
    <t>37256</t>
  </si>
  <si>
    <t>ЛЕНТА VMT</t>
  </si>
  <si>
    <t>Эластичная высокопрочная лента на виниловой основе. VMT применяется для герметизации стыков муфт и ремонта оболочек кабелей.38 мм* 6 м</t>
  </si>
  <si>
    <t>37255</t>
  </si>
  <si>
    <t>ЛЕНТА VT</t>
  </si>
  <si>
    <t>Всепогодная виниловая защитная лента VT используется в качестве защитного покрова для мастичной ленты RST 12 м</t>
  </si>
  <si>
    <t xml:space="preserve">  кол-во: 72; г. Стерлитамак, ул. Коммунистическая, д.30; Секварова С.В. 89656487022;  кол-во: 275; г. Уфа, ул. Каспийская, д.14; Мухаметшина З.Р. 89018173671</t>
  </si>
  <si>
    <t>38516</t>
  </si>
  <si>
    <t>ЛЕНТА ЛВМ 38*6</t>
  </si>
  <si>
    <t>изоляционная лента типа  ЛВМ 38*6 и</t>
  </si>
  <si>
    <t xml:space="preserve">  кол-во: 153; г. Стерлитамак, ул. Коммунистическая, д.30; Секварова С.В. 89656487022;  кол-во: 21; г. Уфа, ул. Каспийская, д.14; Мухаметшина З.Р. 89018173671</t>
  </si>
  <si>
    <t>1182</t>
  </si>
  <si>
    <t>ЛЕНТА ТЕМФЛЕКС</t>
  </si>
  <si>
    <t>изоляционная лента типа ТЕМФЛЕКС</t>
  </si>
  <si>
    <t xml:space="preserve">  кол-во: 150; г. Белорецк, ул.Ленина, д.41; Кузнецов Д.Н. 89051808865;  кол-во: 40; г.Бирск, ул. Бурновская, д.10; Выдрин Ю.А. 89173483781;  кол-во: 100; г. Стерлитамак, ул. Коммунистическая, д.30; Секварова С.В. 89656487022</t>
  </si>
  <si>
    <t>35707</t>
  </si>
  <si>
    <t>МУФТА ТУМ-К 1М</t>
  </si>
  <si>
    <t>Муфта для монтажа кабелей КСПП</t>
  </si>
  <si>
    <t xml:space="preserve">  кол-во: 100; с. Месягутово, ул. Коммунистическая, д.24; Фазылов В.С. 89063756161;  кол-во: 50; г. Сибай, ул. Индустриальное шоссе, д.2; Устьянцева Л.А. 89279417186;  кол-во: 313; г. Уфа, ул. Каспийская, д.14; Мухаметшина З.Р. 89018173671</t>
  </si>
  <si>
    <t>36008</t>
  </si>
  <si>
    <t>МУФТА ТУМ-КС 10</t>
  </si>
  <si>
    <t>36021</t>
  </si>
  <si>
    <t>МУФТА ТУМ-КС 100</t>
  </si>
  <si>
    <t>39194</t>
  </si>
  <si>
    <t>МУФТА ТУМ-КС 100/2</t>
  </si>
  <si>
    <t>39197</t>
  </si>
  <si>
    <t>МУФТА ТУМ-КС 100/3</t>
  </si>
  <si>
    <t xml:space="preserve">  кол-во: 4; г.Бирск, ул. Бурновская, д.10; Выдрин Ю.А. 89173483781;  кол-во: 1; г. Мелеуз, ул. Воровского, д.2; Киреева В.Р. 89371692391;  кол-во: 65; г. Уфа, ул. Каспийская, д.14; Мухаметшина З.Р. 89018173671</t>
  </si>
  <si>
    <t>36007</t>
  </si>
  <si>
    <t>МУФТА ТУМ-КС 20</t>
  </si>
  <si>
    <t>36004</t>
  </si>
  <si>
    <t>МУФТА ТУМ-КС 20/2</t>
  </si>
  <si>
    <t>36005</t>
  </si>
  <si>
    <t>МУФТА ТУМ-КС 200</t>
  </si>
  <si>
    <t xml:space="preserve">  кол-во: 4; г. Мелеуз, ул. Воровского, д.2; Киреева В.Р. 89371692391;  кол-во: 25; г. Уфа, ул. Каспийская, д.14; Мухаметшина З.Р. 89018173671</t>
  </si>
  <si>
    <t>36006</t>
  </si>
  <si>
    <t>МУФТА ТУМ-КС 30</t>
  </si>
  <si>
    <t>39192</t>
  </si>
  <si>
    <t>МУФТА ТУМ-КС 30/2</t>
  </si>
  <si>
    <t>39195</t>
  </si>
  <si>
    <t>МУФТА ТУМ-КС 30/3</t>
  </si>
  <si>
    <t>36317</t>
  </si>
  <si>
    <t>МУФТА ТУМ-КС 300</t>
  </si>
  <si>
    <t xml:space="preserve">  кол-во: 4; г. Мелеуз, ул. Воровского, д.2; Киреева В.Р. 89371692391;  кол-во: 27; г. Уфа, ул. Каспийская, д.14; Мухаметшина З.Р. 89018173671</t>
  </si>
  <si>
    <t>36316</t>
  </si>
  <si>
    <t>МУФТА ТУМ-КС 400</t>
  </si>
  <si>
    <t xml:space="preserve">  кол-во: 20; г. Уфа, ул. Каспийская, д.14; Мухаметшина З.Р. 89018173671</t>
  </si>
  <si>
    <t>36003</t>
  </si>
  <si>
    <t>МУФТА ТУМ-КС 50</t>
  </si>
  <si>
    <t>39193</t>
  </si>
  <si>
    <t>МУФТА ТУМ-КС 50/2</t>
  </si>
  <si>
    <t>39196</t>
  </si>
  <si>
    <t>МУФТА ТУМ-КС 50/3</t>
  </si>
  <si>
    <t>36315</t>
  </si>
  <si>
    <t>МУФТА ТУМ-КС 500</t>
  </si>
  <si>
    <t xml:space="preserve">  кол-во: 3; г. Стерлитамак, ул. Коммунистическая, д.30; Секварова С.В. 89656487022</t>
  </si>
  <si>
    <t>36660</t>
  </si>
  <si>
    <t>МУФТА ТУМ-КС 600</t>
  </si>
  <si>
    <t xml:space="preserve">  кол-во: 23; г. Уфа, ул. Каспийская, д.14; Мухаметшина З.Р. 89018173671</t>
  </si>
  <si>
    <t>36663</t>
  </si>
  <si>
    <t>МУФТА ТУМ-КС Р 100/2</t>
  </si>
  <si>
    <t>Муфта ремонтная разветвительная комплект 2</t>
  </si>
  <si>
    <t>36662</t>
  </si>
  <si>
    <t>МУФТА ТУМ-КС Р 100/3</t>
  </si>
  <si>
    <t>Комплекты для ремонта разветвительных муфт на кабелях ТПП, ТППэп, ТППэпЗ.</t>
  </si>
  <si>
    <t xml:space="preserve">  кол-во: 15; г. Стерлитамак, ул. Коммунистическая, д.30; Секварова С.В. 89656487022;  кол-во: 10; г. Уфа, ул. Каспийская, д.14; Мухаметшина З.Р. 89018173671</t>
  </si>
  <si>
    <t>36973</t>
  </si>
  <si>
    <t>МУФТА ТУМ-КС Р 500</t>
  </si>
  <si>
    <t xml:space="preserve">  кол-во: 2; г. Уфа, ул. Каспийская, д.14; Мухаметшина З.Р. 89018173671</t>
  </si>
  <si>
    <t>36978</t>
  </si>
  <si>
    <t>МУФТА ТУМ-КС Р 500/3</t>
  </si>
  <si>
    <t>36972</t>
  </si>
  <si>
    <t>МУФТА ТУМ-КС Р 600</t>
  </si>
  <si>
    <t>33965</t>
  </si>
  <si>
    <t>СОЕДИНИТЕЛЬ СКОТЧЛОК UY-2</t>
  </si>
  <si>
    <t>кабельный соединитель однопарный с гел. наполн.</t>
  </si>
  <si>
    <t>37754</t>
  </si>
  <si>
    <t>ТРУБКА ССД ТУТ 33/8-1500</t>
  </si>
  <si>
    <t>м</t>
  </si>
  <si>
    <t xml:space="preserve">  кол-во: 45; г. Уфа, ул. Каспийская, д.14; Мухаметшина З.Р. 89018173671</t>
  </si>
  <si>
    <t>37422</t>
  </si>
  <si>
    <t>ТРУБКА ТЕРМОУСАЖИВАЕМАЯ 10/5</t>
  </si>
  <si>
    <t>Используется для изоляции токопроводящих жил, при повреждении изоляции ТУ 2247-002-07622740-2004</t>
  </si>
  <si>
    <t xml:space="preserve">  кол-во: 14; г.Бирск, ул. Бурновская, д.10; Выдрин Ю.А. 89173483781;  кол-во: 1000; г. Мелеуз, ул. Воровского, д.2; Киреева В.Р. 89371692391;  кол-во: 40; г. Уфа, ул. Каспийская, д.14; Мухаметшина З.Р. 89018173671</t>
  </si>
  <si>
    <t>34022</t>
  </si>
  <si>
    <t>ТРУБКА ТЕРМОУСАЖИВАЕМАЯ 12/3-1000</t>
  </si>
  <si>
    <t xml:space="preserve">  кол-во: 14; г.Бирск, ул. Бурновская, д.10; Выдрин Ю.А. 89173483781;  кол-во: 20; г. Мелеуз, ул. Воровского, д.2; Киреева В.Р. 89371692391</t>
  </si>
  <si>
    <t>16740</t>
  </si>
  <si>
    <t>ТРУБКА ТЕРМОУСАЖИВАЕМАЯ 20/10</t>
  </si>
  <si>
    <t>ПОГ.М</t>
  </si>
  <si>
    <t xml:space="preserve">  кол-во: 200; г. Мелеуз, ул. Воровского, д.2; Киреева В.Р. 89371692391;  кол-во: 50; г. Уфа, ул. Каспийская, д.14; Мухаметшина З.Р. 89018173671</t>
  </si>
  <si>
    <t>40375</t>
  </si>
  <si>
    <t>КСМ 25</t>
  </si>
  <si>
    <t>Модуль на 25 пар  сухой KSC 21-117</t>
  </si>
  <si>
    <t xml:space="preserve">  кол-во: 88; г. Мелеуз, ул. Воровского, д.2; Киреева В.Р. 89371692391</t>
  </si>
  <si>
    <t>СОЕДИНИТЕЛЬ МОДУЛЬНЫЙ КСМ 25</t>
  </si>
  <si>
    <t xml:space="preserve">  кол-во: 50; г. Уфа, ул. Каспийская, д.14; Мухаметшина З.Р. 89018173671</t>
  </si>
  <si>
    <t>40381</t>
  </si>
  <si>
    <t>КСО 2 ОДНОЖИЛЬНЫЙ RSC21-115</t>
  </si>
  <si>
    <t>Одножильный соединитель  KSC 21-115</t>
  </si>
  <si>
    <t>40326</t>
  </si>
  <si>
    <t>МУФТА ТУМ-КС 200/2</t>
  </si>
  <si>
    <t xml:space="preserve">  кол-во: 24; г. Уфа, ул. Каспийская, д.14; Мухаметшина З.Р. 89018173671</t>
  </si>
  <si>
    <t>40458</t>
  </si>
  <si>
    <t>МУФТА ТУМ-КС Р 50</t>
  </si>
  <si>
    <t xml:space="preserve">  кол-во: 21; г. Мелеуз, ул. Воровского, д.2; Киреева В.Р. 89371692391;  кол-во: 20; г. Стерлитамак, ул. Коммунистическая, д.30; Секварова С.В. 89656487022;  кол-во: 110; г. Уфа, ул. Каспийская, д.14; Мухаметшина З.Р. 89018173671</t>
  </si>
  <si>
    <t>40350</t>
  </si>
  <si>
    <t>МУФТА ТУМ-КС Р 50/3</t>
  </si>
  <si>
    <t xml:space="preserve">  кол-во: 10; г.Бирск, ул. Бурновская, д.10; Выдрин Ю.А. 89173483781;  кол-во: 20; г. Уфа, ул. Каспийская, д.14; Мухаметшина З.Р. 89018173671</t>
  </si>
  <si>
    <t>16733</t>
  </si>
  <si>
    <t>ТРУБКА ТЕРМОУСАЖИВАЕМАЯ 40/20</t>
  </si>
  <si>
    <t xml:space="preserve">  кол-во: 14; г.Бирск, ул. Бурновская, д.10; Выдрин Ю.А. 89173483781;  кол-во: 200; г. Мелеуз, ул. Воровского, д.2; Киреева В.Р. 89371692391;  кол-во: 50; г. Уфа, ул. Каспийская, д.14; Мухаметшина З.Р. 89018173671</t>
  </si>
  <si>
    <t>42226</t>
  </si>
  <si>
    <t>ТРУБКА ТЕРМОУСАЖИВАЕМАЯ 22/11</t>
  </si>
  <si>
    <t>ТУТнг по ТУ 2247-011-79523310-2006</t>
  </si>
  <si>
    <t xml:space="preserve">  кол-во: 14; г.Бирск, ул. Бурновская, д.10; Выдрин Ю.А. 89173483781;  кол-во: 200; г. Мелеуз, ул. Воровского, д.2; Киреева В.Р. 89371692391</t>
  </si>
  <si>
    <t>42227</t>
  </si>
  <si>
    <t>ТРУБКА ТЕРМОУСАЖИВАЕМАЯ 50/30</t>
  </si>
  <si>
    <t xml:space="preserve">  кол-во: 10; г.Бирск, ул. Бурновская, д.10; Выдрин Ю.А. 89173483781;  кол-во: 10; г. Сибай, ул. Индустриальное шоссе, д.2; Устьянцева Л.А. 89279417186;  кол-во: 142; г. Стерлитамак, ул. Коммунистическая, д.30; Секварова С.В. 89656487022;  кол-во: 121; г.. Уфа, ул. Каспийская, д.14; Мухаметшина З.Р. 89018173671</t>
  </si>
  <si>
    <t xml:space="preserve">  кол-во: 230; г.Бирск, ул. Бурновская, д.10; Выдрин Ю.А. 89173483781;  кол-во: 2; г. Стерлитамак, ул. Коммунистическая, д.30; Секварова С.В. 89656487022;  кол-во: 200; г. Туймазы, ул. Гафурова, д.60; Николаичев А.П. 89018173670;  кол-во: 550; г. Уфа, ул.. Каспийская, д.14; Мухаметшина З.Р. 89018173671</t>
  </si>
  <si>
    <t xml:space="preserve">  кол-во: 10; г.Бирск, ул. Бурновская, д.10; Выдрин Ю.А. 89173483781;  кол-во: 80; г. Мелеуз, ул. Воровского, д.2; Киреева В.Р. 89371692391;  кол-во: 112; г. Стерлитамак, ул. Коммунистическая, д.30; Секварова С.В. 89656487022;  кол-во: 490; г. Уфа, ул. Кааспийская, д.14; Мухаметшина З.Р. 89018173671</t>
  </si>
  <si>
    <t xml:space="preserve">  кол-во: 10; г.Бирск, ул. Бурновская, д.10; Выдрин Ю.А. 89173483781;  кол-во: 80; г. Мелеуз, ул. Воровского, д.2; Киреева В.Р. 89371692391;  кол-во: 116; г. Стерлитамак, ул. Коммунистическая, д.30; Секварова С.В. 89656487022;  кол-во: 277; г. Уфа, ул. Кааспийская, д.14; Мухаметшина З.Р. 89018173671</t>
  </si>
  <si>
    <t xml:space="preserve">  кол-во: 40; г. Белорецк, ул.Ленина, д.41; Кузнецов Д.Н. 89051808865;  кол-во: 10; г.Бирск, ул. Бурновская, д.10; Выдрин Ю.А. 89173483781;  кол-во: 133; г. Стерлитамак, ул. Коммунистическая, д.30; Секварова С.В. 89656487022;  кол-во: 285; г. Уфа, ул. Касспийская, д.14; Мухаметшина З.Р. 89018173671</t>
  </si>
  <si>
    <t>Муфта, содержит термоусаживаемую трубку или термоусаживаемую манжету (начиная с 400 до 1200) с подклеивающем слоем, каркас из ламинированного картона со слоем алюминиевой фольги для экранирования сростка кабеля, и с возможностью заполнения сростка гидрофообным составом . На все типы муфт должна быть представлена декларация  о соотвествии выполнения требований " Правил применения муфт для монтажа кабелей связи " (Приказ МИС  РФ №40  от 10.04.2006г), выданная Федеральным агенством связи. Наличие сертификато  по системе ССС.</t>
  </si>
  <si>
    <t xml:space="preserve">  кол-во: 53; г. Белорецк, ул.Ленина, д.41; Кузнецов Д.Н. 89051808865;  кол-во: 208; г.Бирск, ул. Бурновская, д.10; Выдрин Ю.А. 89173483781;  кол-во: 26; г. Мелеуз, ул. Воровского, д.2; Киреева В.Р. 89371692391;  кол-во: 54; с. Месягутово, ул. Коммунистичческая, д.24; Фазылов В.С. 89063756161;  кол-во: 20; г. Сибай, ул. Индустриальное шоссе, д.2; Устьянцева Л.А. 89279417186;  кол-во: 461; г. Стерлитамак, ул. Коммунистическая, д.30; Секварова С.В. 89656487022;  кол-во: 98; г. Туймазы, ул. Гафурова, д.60; Нколаичев А.П. 89018173670;  кол-во: 503; г. Уфа, ул. Каспийская, д.14; Мухаметшина З.Р. 89018173671</t>
  </si>
  <si>
    <t xml:space="preserve">  кол-во: 23; г. Белорецк, ул.Ленина, д.41; Кузнецов Д.Н. 89051808865;  кол-во: 31; г.Бирск, ул. Бурновская, д.10; Выдрин Ю.А. 89173483781;  кол-во: 4; г. Мелеуз, ул. Воровского, д.2; Киреева В.Р. 89371692391;  кол-во: 4; с. Месягутово, ул. Коммунистическкая, д.24; Фазылов В.С. 89063756161;  кол-во: 8; г. Стерлитамак, ул. Коммунистическая, д.30; Секварова С.В. 89656487022;  кол-во: 16; г. Туймазы, ул. Гафурова, д.60; Николаичев А.П. 89018173670;  кол-во: 160; г. Уфа, ул. Каспийская, д.14; Мухаметшина З.Р.89018173671</t>
  </si>
  <si>
    <t xml:space="preserve">  кол-во: 15; г. Белорецк, ул.Ленина, д.41; Кузнецов Д.Н. 89051808865;  кол-во: 18; г.Бирск, ул. Бурновская, д.10; Выдрин Ю.А. 89173483781;  кол-во: 3; г. Мелеуз, ул. Воровского, д.2; Киреева В.Р. 89371692391;  кол-во: 9; г. Сибай, ул. Индустриальное шосссе, д.2; Устьянцева Л.А. 89279417186;  кол-во: 1; г. Туймазы, ул. Гафурова, д.60; Николаичев А.П. 89018173670;  кол-во: 91; г. Уфа, ул. Каспийская, д.14; Мухаметшина З.Р. 89018173671</t>
  </si>
  <si>
    <t xml:space="preserve">  кол-во: 38; г. Белорецк, ул.Ленина, д.41; Кузнецов Д.Н. 89051808865;  кол-во: 143; г.Бирск, ул. Бурновская, д.10; Выдрин Ю.А. 89173483781;  кол-во: 27; г. Мелеуз, ул. Воровского, д.2; Киреева В.Р. 89371692391;  кол-во: 36; с. Месягутово, ул. Коммунистичческая, д.24; Фазылов В.С. 89063756161;  кол-во: 5; г. Сибай, ул. Индустриальное шоссе, д.2; Устьянцева Л.А. 89279417186;  кол-во: 364; г. Стерлитамак, ул. Коммунистическая, д.30; Секварова С.В. 89656487022;  кол-во: 6; г. Туймазы, ул. Гафурова, д.60; Никлаичев А.П. 89018173670;  кол-во: 205; г. Уфа, ул. Каспийская, д.14; Мухаметшина З.Р. 89018173671</t>
  </si>
  <si>
    <t xml:space="preserve">  кол-во: 66; г. Белорецк, ул.Ленина, д.41; Кузнецов Д.Н. 89051808865;  кол-во: 65; г.Бирск, ул. Бурновская, д.10; Выдрин Ю.А. 89173483781;  кол-во: 21; г. Мелеуз, ул. Воровского, д.2; Киреева В.Р. 89371692391;  кол-во: 2; с. Месягутово, ул. Коммунистичесская, д.24; Фазылов В.С. 89063756161;  кол-во: 18; г. Сибай, ул. Индустриальное шоссе, д.2; Устьянцева Л.А. 89279417186;  кол-во: 65; г. Стерлитамак, ул. Коммунистическая, д.30; Секварова С.В. 89656487022;  кол-во: 93; г. Туймазы, ул. Гафурова, д.60; Никоаичев А.П. 89018173670;  кол-во: 352; г. Уфа, ул. Каспийская, д.14; Мухаметшина З.Р. 89018173671</t>
  </si>
  <si>
    <t xml:space="preserve">  кол-во: 37; г. Белорецк, ул.Ленина, д.41; Кузнецов Д.Н. 89051808865;  кол-во: 96; г.Бирск, ул. Бурновская, д.10; Выдрин Ю.А. 89173483781;  кол-во: 21; г. Мелеуз, ул. Воровского, д.2; Киреева В.Р. 89371692391;  кол-во: 27; с. Месягутово, ул. Коммунистичееская, д.24; Фазылов В.С. 89063756161;  кол-во: 5; г. Сибай, ул. Индустриальное шоссе, д.2; Устьянцева Л.А. 89279417186;  кол-во: 260; г. Стерлитамак, ул. Коммунистическая, д.30; Секварова С.В. 89656487022;  кол-во: 3; г. Туймазы, ул. Гафурова, д.60; Никоаичев А.П. 89018173670;  кол-во: 225; г. Уфа, ул. Каспийская, д.14; Мухаметшина З.Р. 89018173671</t>
  </si>
  <si>
    <t xml:space="preserve">  кол-во: 35; г. Белорецк, ул.Ленина, д.41; Кузнецов Д.Н. 89051808865;  кол-во: 25; г.Бирск, ул. Бурновская, д.10; Выдрин Ю.А. 89173483781;  кол-во: 17; г. Мелеуз, ул. Воровского, д.2; Киреева В.Р. 89371692391;  кол-во: 12; г. Сибай, ул. Индустриальное шооссе, д.2; Устьянцева Л.А. 89279417186;  кол-во: 56; г. Стерлитамак, ул. Коммунистическая, д.30; Секварова С.В. 89656487022;  кол-во: 83; г. Туймазы, ул. Гафурова, д.60; Николаичев А.П. 89018173670;  кол-во: 186; г. Уфа, ул. Каспийская, д.14; Мухаметшина.Р. 89018173671</t>
  </si>
  <si>
    <t xml:space="preserve">  кол-во: 15; г.Бирск, ул. Бурновская, д.10; Выдрин Ю.А. 89173483781;  кол-во: 6; г. Мелеуз, ул. Воровского, д.2; Киреева В.Р. 89371692391;  кол-во: 9; г. Сибай, ул. Индустриальное шоссе, д.2; Устьянцева Л.А. 89279417186;  кол-во: 110; г. Уфа, ул. Каспийсская, д.14; Мухаметшина З.Р. 89018173671</t>
  </si>
  <si>
    <t xml:space="preserve">  кол-во: 27; г. Белорецк, ул.Ленина, д.41; Кузнецов Д.Н. 89051808865;  кол-во: 54; г.Бирск, ул. Бурновская, д.10; Выдрин Ю.А. 89173483781;  кол-во: 4; г. Мелеуз, ул. Воровского, д.2; Киреева В.Р. 89371692391;  кол-во: 29; с. Месягутово, ул. Коммунистичесская, д.24; Фазылов В.С. 89063756161;  кол-во: 9; г. Сибай, ул. Индустриальное шоссе, д.2; Устьянцева Л.А. 89279417186;  кол-во: 88; г. Стерлитамак, ул. Коммунистическая, д.30; Секварова С.В. 89656487022;  кол-во: 20; г. Туймазы, ул. Гафурова, д.60; Николичев А.П. 89018173670;  кол-во: 203; г. Уфа, ул. Каспийская, д.14; Мухаметшина З.Р. 89018173671</t>
  </si>
  <si>
    <t xml:space="preserve">  кол-во: 40; г. Белорецк, ул.Ленина, д.41; Кузнецов Д.Н. 89051808865;  кол-во: 31; г.Бирск, ул. Бурновская, д.10; Выдрин Ю.А. 89173483781;  кол-во: 17; г. Мелеуз, ул. Воровского, д.2; Киреева В.Р. 89371692391;  кол-во: 11; г. Сибай, ул. Индустриальное шооссе, д.2; Устьянцева Л.А. 89279417186;  кол-во: 53; г. Стерлитамак, ул. Коммунистическая, д.30; Секварова С.В. 89656487022;  кол-во: 69; г. Туймазы, ул. Гафурова, д.60; Николаичев А.П. 89018173670;  кол-во: 223; г. Уфа, ул. Каспийская, д.14; Мухаметшина.Р. 89018173671</t>
  </si>
  <si>
    <t xml:space="preserve">  кол-во: 22; г.Бирск, ул. Бурновская, д.10; Выдрин Ю.А. 89173483781;  кол-во: 2; г. Мелеуз, ул. Воровского, д.2; Киреева В.Р. 89371692391;  кол-во: 1; с. Месягутово, ул. Коммунистическая, д.24; Фазылов В.С. 89063756161;  кол-во: 3; г. Сибай, ул. Индустрииальное шоссе, д.2; Устьянцева Л.А. 89279417186;  кол-во: 1; г. Стерлитамак, ул. Коммунистическая, д.30; Секварова С.В. 89656487022;  кол-во: 125; г. Уфа, ул. Каспийская, д.14; Мухаметшина З.Р. 89018173671</t>
  </si>
  <si>
    <t xml:space="preserve">  кол-во: 8; г.Бирск, ул. Бурновская, д.10; Выдрин Ю.А. 89173483781;  кол-во: 15; г. Стерлитамак, ул. Коммунистическая, д.30; Секварова С.В. 89656487022;  кол-во: 8; г. Туймазы, ул. Гафурова, д.60; Николаичев А.П. 89018173670;  кол-во: 100; г. Уфа, ул. Кааспийская, д.14; Мухаметшина З.Р. 89018173671</t>
  </si>
  <si>
    <t>Муфта,содержит термоусаживаемую манжету  с подклеивающем слоем, каркас из ламинированного картона со слоем алюминиевой фольги для экранирования сростка кабеля, и с возможностью заполнения сростка гидрофобным составом ,  экранная перемычка с контактными заажимами, механические соединители жил, разветвительный комплект, материал для чистки и обезжиривания оболочки кабеля, инструкция. Декларация  о соотвествии выполнения требований " Правил применения муфт для монтажа кабелей связи " (Приказ МИС  РФ №40  от0.04.2006г), Наличие сертификатов  по системе ССС.</t>
  </si>
  <si>
    <t xml:space="preserve">  кол-во: 4000; г.Бирск, ул. Бурновская, д.10; Выдрин Ю.А. 89173483781;  кол-во: 6700; с. Месягутово, ул. Коммунистическая, д.24; Фазылов В.С. 89063756161;  кол-во: 11900; г. Стерлитамак, ул. Коммунистическая, д.30; Секварова С.В. 89656487022;  кол-во: 122536; г. Уфа, ул. Каспийская, д.14; Мухаметшина З.Р. 89018173671</t>
  </si>
  <si>
    <t>Для герметизации муфт, восстановления защитных покровов кабелей связи, ремонта пластмассовых оболочек кабелей и т.п. имеет на внутренней поверхности легкоплавкий подклеивающий слой.Технические характеристики  ТУТ-33/8 мм Внутренний диаметр до усадки 33 ммм.,внутренний диаметр посе усадки 8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 Требования: Соответствование "Правилам применения муфт для монтажа кабелей связи", утвержденным Приказом Мининформсвязи Российской Федерации от 10.04.2006 г. №40. 
.ценга за 1 м.</t>
  </si>
  <si>
    <t>Трубка термоусаживаемая среднестенная MWTM 12/3-1000/s.  Диаметр, после и до усадки : 3мм.-12мм Термоусаживаемая трубка MWTM изготовлена из высококачественного перекрестно-связанного полиолефина и предназначена для использования в отрасли связи. Трубка иммеет термоплавкое клеящее покрытие, обеспечивающее герметизацию и защиту от механических повреждений</t>
  </si>
  <si>
    <t xml:space="preserve">  кол-во: 450; г.Бирск, ул. Бурновская, д.10; Выдрин Ю.А. 89173483781;  кол-во: 8340; г. Мелеуз, ул. Воровского, д.2; Киреева В.Р. 89371692391;  кол-во: 4000; г. Туймазы, ул. Гафурова, д.60; Николаичев А.П. 89018173670;  кол-во: 4600; г. Уфа, ул. Каспийсккая, д.14; Мухаметшина З.Р. 89018173671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</si>
  <si>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слой.Термоусаживаемая трубка с коэффициентом усадки 2:1.Внутренний диаметр до уусадки 40 мм.,внутренний диаметр посе усадки 20 мм.Технические характеристики  ТУТ-40/20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- 90-120°С.Температурнй диапазон 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.Требования: Соответствие "Правилам применения муфт для монтажа кабелей связи", утвержденным Приказом Мининформсвязи Российской Федерации от 10.04.2006 г. №40.</t>
  </si>
  <si>
    <t>Приложение 1.2</t>
  </si>
  <si>
    <t>Предельная сумма лота составляет:   2317035,10 руб. с НДС.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</si>
  <si>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</si>
  <si>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1 Паспорт  изделия</t>
  </si>
  <si>
    <t>2 Сертификаты качества</t>
  </si>
  <si>
    <t>3 Гарантийные обязательства - 12 месяцев</t>
  </si>
  <si>
    <t>не менее 12 месяцев</t>
  </si>
  <si>
    <t>не менее 25 лет</t>
  </si>
  <si>
    <t>Мухамадеев Алексей Викторович тел. /347/ 221-55-87, 8-917-342-21-83 эл.почта: muhamadeevav@mail.ru</t>
  </si>
  <si>
    <t>Шиц Д.В. Тел. /347/ 221-55-97 эл. почта: d.shic@bashtel.ru</t>
  </si>
  <si>
    <t>1 кв. до 20 февраля 2015; 2 кв. до 20 мая 2015; 3 кв. до 20 августа 2015; 4 кв. до 20 октября 2015.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</si>
</sst>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73"/>
  <sheetViews>
    <sheetView tabSelected="1" topLeftCell="A52" workbookViewId="0">
      <selection activeCell="N4" sqref="N4:N5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8.7109375" customWidth="1"/>
    <col min="10" max="10" width="9.140625" style="7"/>
    <col min="12" max="12" width="19.5703125" style="8" customWidth="1"/>
    <col min="13" max="13" width="16" style="8" customWidth="1"/>
    <col min="14" max="14" width="18.28515625" style="10" customWidth="1"/>
    <col min="15" max="15" width="18.7109375" customWidth="1"/>
    <col min="16" max="16" width="3.28515625" customWidth="1"/>
    <col min="26" max="29" width="9.140625" style="11"/>
  </cols>
  <sheetData>
    <row r="1" spans="1:30">
      <c r="O1" s="20" t="s">
        <v>202</v>
      </c>
    </row>
    <row r="2" spans="1:30">
      <c r="B2" s="38" t="s">
        <v>9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30">
      <c r="B3" t="s">
        <v>25</v>
      </c>
      <c r="C3" s="11" t="s">
        <v>33</v>
      </c>
      <c r="D3" s="24"/>
      <c r="E3" s="23"/>
      <c r="G3" s="23"/>
      <c r="O3" s="20"/>
      <c r="P3" s="3"/>
    </row>
    <row r="4" spans="1:30" s="12" customFormat="1" ht="15" customHeight="1">
      <c r="B4" s="39" t="s">
        <v>0</v>
      </c>
      <c r="C4" s="42" t="s">
        <v>28</v>
      </c>
      <c r="D4" s="39" t="s">
        <v>14</v>
      </c>
      <c r="E4" s="39" t="s">
        <v>1</v>
      </c>
      <c r="F4" s="39" t="s">
        <v>13</v>
      </c>
      <c r="G4" s="41" t="s">
        <v>15</v>
      </c>
      <c r="H4" s="41"/>
      <c r="I4" s="41"/>
      <c r="J4" s="41"/>
      <c r="K4" s="41"/>
      <c r="L4" s="51" t="s">
        <v>21</v>
      </c>
      <c r="M4" s="49" t="s">
        <v>22</v>
      </c>
      <c r="N4" s="40" t="s">
        <v>24</v>
      </c>
      <c r="O4" s="39" t="s">
        <v>2</v>
      </c>
      <c r="P4" s="13"/>
    </row>
    <row r="5" spans="1:30" s="14" customFormat="1" ht="64.5" customHeight="1">
      <c r="B5" s="39"/>
      <c r="C5" s="43"/>
      <c r="D5" s="39"/>
      <c r="E5" s="39"/>
      <c r="F5" s="39"/>
      <c r="G5" s="9" t="s">
        <v>16</v>
      </c>
      <c r="H5" s="9" t="s">
        <v>17</v>
      </c>
      <c r="I5" s="9" t="s">
        <v>18</v>
      </c>
      <c r="J5" s="9" t="s">
        <v>19</v>
      </c>
      <c r="K5" s="9" t="s">
        <v>20</v>
      </c>
      <c r="L5" s="52"/>
      <c r="M5" s="50"/>
      <c r="N5" s="40"/>
      <c r="O5" s="39"/>
    </row>
    <row r="6" spans="1:30" s="12" customFormat="1">
      <c r="B6" s="15">
        <v>1</v>
      </c>
      <c r="C6" s="26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</row>
    <row r="7" spans="1:30" ht="300">
      <c r="A7" s="11"/>
      <c r="B7" s="6">
        <f t="shared" ref="B7:B53" si="0">ROW()-6</f>
        <v>1</v>
      </c>
      <c r="C7" s="6" t="s">
        <v>41</v>
      </c>
      <c r="D7" s="1" t="s">
        <v>42</v>
      </c>
      <c r="E7" s="1" t="s">
        <v>43</v>
      </c>
      <c r="F7" s="4" t="s">
        <v>44</v>
      </c>
      <c r="G7" s="25">
        <v>0</v>
      </c>
      <c r="H7" s="25">
        <v>183</v>
      </c>
      <c r="I7" s="25">
        <v>100</v>
      </c>
      <c r="J7" s="25">
        <v>0</v>
      </c>
      <c r="K7" s="25">
        <v>283</v>
      </c>
      <c r="L7" s="5">
        <v>159.6</v>
      </c>
      <c r="M7" s="5">
        <v>45166.8</v>
      </c>
      <c r="N7" s="5"/>
      <c r="O7" s="1" t="s">
        <v>178</v>
      </c>
      <c r="P7" s="11"/>
      <c r="Q7" s="11"/>
      <c r="R7" s="11"/>
      <c r="S7" s="11"/>
      <c r="T7" s="11"/>
      <c r="U7" s="11"/>
      <c r="V7" s="11"/>
      <c r="W7" s="11"/>
      <c r="X7" s="11"/>
      <c r="Y7" s="11"/>
      <c r="AD7" s="11"/>
    </row>
    <row r="8" spans="1:30" ht="75">
      <c r="A8" s="11"/>
      <c r="B8" s="6">
        <f t="shared" si="0"/>
        <v>2</v>
      </c>
      <c r="C8" s="6" t="s">
        <v>45</v>
      </c>
      <c r="D8" s="1" t="s">
        <v>46</v>
      </c>
      <c r="E8" s="1" t="s">
        <v>47</v>
      </c>
      <c r="F8" s="4" t="s">
        <v>44</v>
      </c>
      <c r="G8" s="25">
        <v>0</v>
      </c>
      <c r="H8" s="25">
        <v>30</v>
      </c>
      <c r="I8" s="25">
        <v>30</v>
      </c>
      <c r="J8" s="25">
        <v>0</v>
      </c>
      <c r="K8" s="25">
        <v>60</v>
      </c>
      <c r="L8" s="5">
        <v>20</v>
      </c>
      <c r="M8" s="5">
        <v>1200</v>
      </c>
      <c r="N8" s="5"/>
      <c r="O8" s="1" t="s">
        <v>48</v>
      </c>
      <c r="P8" s="11"/>
      <c r="Q8" s="11"/>
      <c r="R8" s="11"/>
      <c r="S8" s="11"/>
      <c r="T8" s="11"/>
      <c r="U8" s="11"/>
      <c r="V8" s="11"/>
      <c r="W8" s="11"/>
      <c r="X8" s="11"/>
      <c r="Y8" s="11"/>
      <c r="AD8" s="11"/>
    </row>
    <row r="9" spans="1:30" s="11" customFormat="1" ht="285">
      <c r="B9" s="6">
        <f t="shared" si="0"/>
        <v>3</v>
      </c>
      <c r="C9" s="6" t="s">
        <v>49</v>
      </c>
      <c r="D9" s="1" t="s">
        <v>50</v>
      </c>
      <c r="E9" s="1" t="s">
        <v>47</v>
      </c>
      <c r="F9" s="4" t="s">
        <v>44</v>
      </c>
      <c r="G9" s="25">
        <v>34</v>
      </c>
      <c r="H9" s="25">
        <v>778</v>
      </c>
      <c r="I9" s="25">
        <v>126</v>
      </c>
      <c r="J9" s="25">
        <v>44</v>
      </c>
      <c r="K9" s="25">
        <v>982</v>
      </c>
      <c r="L9" s="5">
        <v>20</v>
      </c>
      <c r="M9" s="5">
        <v>19640</v>
      </c>
      <c r="N9" s="5"/>
      <c r="O9" s="1" t="s">
        <v>179</v>
      </c>
    </row>
    <row r="10" spans="1:30" s="11" customFormat="1" ht="75">
      <c r="B10" s="6">
        <f t="shared" si="0"/>
        <v>4</v>
      </c>
      <c r="C10" s="6" t="s">
        <v>51</v>
      </c>
      <c r="D10" s="1" t="s">
        <v>52</v>
      </c>
      <c r="E10" s="1" t="s">
        <v>47</v>
      </c>
      <c r="F10" s="4" t="s">
        <v>44</v>
      </c>
      <c r="G10" s="25">
        <v>120</v>
      </c>
      <c r="H10" s="25">
        <v>0</v>
      </c>
      <c r="I10" s="25">
        <v>0</v>
      </c>
      <c r="J10" s="25">
        <v>0</v>
      </c>
      <c r="K10" s="25">
        <v>120</v>
      </c>
      <c r="L10" s="5">
        <v>20</v>
      </c>
      <c r="M10" s="5">
        <v>2400</v>
      </c>
      <c r="N10" s="5"/>
      <c r="O10" s="1" t="s">
        <v>53</v>
      </c>
    </row>
    <row r="11" spans="1:30" ht="285">
      <c r="A11" s="11"/>
      <c r="B11" s="6">
        <f t="shared" si="0"/>
        <v>5</v>
      </c>
      <c r="C11" s="6" t="s">
        <v>54</v>
      </c>
      <c r="D11" s="1" t="s">
        <v>55</v>
      </c>
      <c r="E11" s="1" t="s">
        <v>56</v>
      </c>
      <c r="F11" s="4" t="s">
        <v>44</v>
      </c>
      <c r="G11" s="25">
        <v>20</v>
      </c>
      <c r="H11" s="25">
        <v>362</v>
      </c>
      <c r="I11" s="25">
        <v>310</v>
      </c>
      <c r="J11" s="25">
        <v>0</v>
      </c>
      <c r="K11" s="25">
        <v>692</v>
      </c>
      <c r="L11" s="5">
        <v>90.68</v>
      </c>
      <c r="M11" s="5">
        <v>62750.55999999999</v>
      </c>
      <c r="N11" s="5"/>
      <c r="O11" s="1" t="s">
        <v>180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AD11" s="11"/>
    </row>
    <row r="12" spans="1:30" ht="285">
      <c r="A12" s="11"/>
      <c r="B12" s="6">
        <f t="shared" si="0"/>
        <v>6</v>
      </c>
      <c r="C12" s="6" t="s">
        <v>57</v>
      </c>
      <c r="D12" s="1" t="s">
        <v>58</v>
      </c>
      <c r="E12" s="1" t="s">
        <v>59</v>
      </c>
      <c r="F12" s="4" t="s">
        <v>44</v>
      </c>
      <c r="G12" s="25">
        <v>20</v>
      </c>
      <c r="H12" s="25">
        <v>322</v>
      </c>
      <c r="I12" s="25">
        <v>141</v>
      </c>
      <c r="J12" s="25">
        <v>0</v>
      </c>
      <c r="K12" s="25">
        <v>483</v>
      </c>
      <c r="L12" s="5">
        <v>155.6</v>
      </c>
      <c r="M12" s="5">
        <v>75154.800000000017</v>
      </c>
      <c r="N12" s="5"/>
      <c r="O12" s="1" t="s">
        <v>181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AD12" s="11"/>
    </row>
    <row r="13" spans="1:30" ht="285">
      <c r="A13" s="11"/>
      <c r="B13" s="6">
        <f t="shared" si="0"/>
        <v>7</v>
      </c>
      <c r="C13" s="6" t="s">
        <v>60</v>
      </c>
      <c r="D13" s="1" t="s">
        <v>61</v>
      </c>
      <c r="E13" s="1" t="s">
        <v>62</v>
      </c>
      <c r="F13" s="4" t="s">
        <v>44</v>
      </c>
      <c r="G13" s="25">
        <v>40</v>
      </c>
      <c r="H13" s="25">
        <v>286</v>
      </c>
      <c r="I13" s="25">
        <v>142</v>
      </c>
      <c r="J13" s="25">
        <v>0</v>
      </c>
      <c r="K13" s="25">
        <v>468</v>
      </c>
      <c r="L13" s="5">
        <v>164.51</v>
      </c>
      <c r="M13" s="5">
        <v>76990.680000000022</v>
      </c>
      <c r="N13" s="5"/>
      <c r="O13" s="1" t="s">
        <v>182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AD13" s="11"/>
    </row>
    <row r="14" spans="1:30" ht="150">
      <c r="A14" s="11"/>
      <c r="B14" s="6">
        <f t="shared" si="0"/>
        <v>8</v>
      </c>
      <c r="C14" s="6" t="s">
        <v>63</v>
      </c>
      <c r="D14" s="1" t="s">
        <v>64</v>
      </c>
      <c r="E14" s="1" t="s">
        <v>65</v>
      </c>
      <c r="F14" s="4" t="s">
        <v>44</v>
      </c>
      <c r="G14" s="25">
        <v>20</v>
      </c>
      <c r="H14" s="25">
        <v>232</v>
      </c>
      <c r="I14" s="25">
        <v>95</v>
      </c>
      <c r="J14" s="25">
        <v>0</v>
      </c>
      <c r="K14" s="25">
        <v>347</v>
      </c>
      <c r="L14" s="5">
        <v>70</v>
      </c>
      <c r="M14" s="5">
        <v>24290</v>
      </c>
      <c r="N14" s="5"/>
      <c r="O14" s="1" t="s">
        <v>66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AD14" s="11"/>
    </row>
    <row r="15" spans="1:30" ht="150">
      <c r="A15" s="11"/>
      <c r="B15" s="6">
        <f t="shared" si="0"/>
        <v>9</v>
      </c>
      <c r="C15" s="6" t="s">
        <v>67</v>
      </c>
      <c r="D15" s="1" t="s">
        <v>68</v>
      </c>
      <c r="E15" s="1" t="s">
        <v>69</v>
      </c>
      <c r="F15" s="4" t="s">
        <v>44</v>
      </c>
      <c r="G15" s="25">
        <v>0</v>
      </c>
      <c r="H15" s="25">
        <v>115</v>
      </c>
      <c r="I15" s="25">
        <v>59</v>
      </c>
      <c r="J15" s="25">
        <v>0</v>
      </c>
      <c r="K15" s="25">
        <v>174</v>
      </c>
      <c r="L15" s="5">
        <v>380</v>
      </c>
      <c r="M15" s="5">
        <v>66120</v>
      </c>
      <c r="N15" s="5"/>
      <c r="O15" s="1" t="s">
        <v>70</v>
      </c>
      <c r="P15" s="11"/>
      <c r="Q15" s="11"/>
      <c r="R15" s="11"/>
      <c r="S15" s="11"/>
      <c r="T15" s="11"/>
      <c r="U15" s="11"/>
      <c r="V15" s="11"/>
      <c r="W15" s="11"/>
      <c r="X15" s="11"/>
      <c r="Y15" s="11"/>
      <c r="AD15" s="11"/>
    </row>
    <row r="16" spans="1:30" s="11" customFormat="1" ht="210">
      <c r="B16" s="6">
        <f t="shared" si="0"/>
        <v>10</v>
      </c>
      <c r="C16" s="6" t="s">
        <v>71</v>
      </c>
      <c r="D16" s="1" t="s">
        <v>72</v>
      </c>
      <c r="E16" s="1" t="s">
        <v>73</v>
      </c>
      <c r="F16" s="4" t="s">
        <v>44</v>
      </c>
      <c r="G16" s="25">
        <v>50</v>
      </c>
      <c r="H16" s="25">
        <v>230</v>
      </c>
      <c r="I16" s="25">
        <v>10</v>
      </c>
      <c r="J16" s="25">
        <v>0</v>
      </c>
      <c r="K16" s="25">
        <v>290</v>
      </c>
      <c r="L16" s="5">
        <v>18.14</v>
      </c>
      <c r="M16" s="5">
        <v>5260.5999999999995</v>
      </c>
      <c r="N16" s="5"/>
      <c r="O16" s="1" t="s">
        <v>74</v>
      </c>
    </row>
    <row r="17" spans="1:30" s="11" customFormat="1" ht="225">
      <c r="B17" s="6">
        <f t="shared" si="0"/>
        <v>11</v>
      </c>
      <c r="C17" s="6" t="s">
        <v>75</v>
      </c>
      <c r="D17" s="1" t="s">
        <v>76</v>
      </c>
      <c r="E17" s="1" t="s">
        <v>77</v>
      </c>
      <c r="F17" s="4" t="s">
        <v>44</v>
      </c>
      <c r="G17" s="25">
        <v>30</v>
      </c>
      <c r="H17" s="25">
        <v>199</v>
      </c>
      <c r="I17" s="25">
        <v>234</v>
      </c>
      <c r="J17" s="25">
        <v>0</v>
      </c>
      <c r="K17" s="25">
        <v>463</v>
      </c>
      <c r="L17" s="5">
        <v>140</v>
      </c>
      <c r="M17" s="5">
        <v>64820</v>
      </c>
      <c r="N17" s="5"/>
      <c r="O17" s="1" t="s">
        <v>78</v>
      </c>
    </row>
    <row r="18" spans="1:30" ht="409.5">
      <c r="A18" s="11"/>
      <c r="B18" s="6">
        <f t="shared" si="0"/>
        <v>12</v>
      </c>
      <c r="C18" s="6" t="s">
        <v>79</v>
      </c>
      <c r="D18" s="1" t="s">
        <v>80</v>
      </c>
      <c r="E18" s="1" t="s">
        <v>183</v>
      </c>
      <c r="F18" s="4" t="s">
        <v>44</v>
      </c>
      <c r="G18" s="25">
        <v>79</v>
      </c>
      <c r="H18" s="25">
        <v>831</v>
      </c>
      <c r="I18" s="25">
        <v>483</v>
      </c>
      <c r="J18" s="25">
        <v>30</v>
      </c>
      <c r="K18" s="25">
        <v>1423</v>
      </c>
      <c r="L18" s="5">
        <v>110</v>
      </c>
      <c r="M18" s="5">
        <v>156530</v>
      </c>
      <c r="N18" s="5"/>
      <c r="O18" s="1" t="s">
        <v>184</v>
      </c>
      <c r="P18" s="11"/>
      <c r="Q18" s="11"/>
      <c r="R18" s="11"/>
      <c r="S18" s="11"/>
      <c r="T18" s="11"/>
      <c r="U18" s="11"/>
      <c r="V18" s="11"/>
      <c r="W18" s="11"/>
      <c r="X18" s="11"/>
      <c r="Y18" s="11"/>
      <c r="AD18" s="11"/>
    </row>
    <row r="19" spans="1:30" ht="409.5">
      <c r="A19" s="11"/>
      <c r="B19" s="6">
        <f t="shared" si="0"/>
        <v>13</v>
      </c>
      <c r="C19" s="6" t="s">
        <v>81</v>
      </c>
      <c r="D19" s="1" t="s">
        <v>82</v>
      </c>
      <c r="E19" s="1" t="s">
        <v>183</v>
      </c>
      <c r="F19" s="4" t="s">
        <v>44</v>
      </c>
      <c r="G19" s="25">
        <v>46</v>
      </c>
      <c r="H19" s="25">
        <v>106</v>
      </c>
      <c r="I19" s="25">
        <v>94</v>
      </c>
      <c r="J19" s="25">
        <v>0</v>
      </c>
      <c r="K19" s="25">
        <v>246</v>
      </c>
      <c r="L19" s="5">
        <v>310</v>
      </c>
      <c r="M19" s="5">
        <v>76260</v>
      </c>
      <c r="N19" s="5"/>
      <c r="O19" s="1" t="s">
        <v>185</v>
      </c>
      <c r="P19" s="11"/>
      <c r="Q19" s="11"/>
      <c r="R19" s="11"/>
      <c r="S19" s="11"/>
      <c r="T19" s="11"/>
      <c r="U19" s="11"/>
      <c r="V19" s="11"/>
      <c r="W19" s="11"/>
      <c r="X19" s="11"/>
      <c r="Y19" s="11"/>
      <c r="AD19" s="11"/>
    </row>
    <row r="20" spans="1:30" s="11" customFormat="1" ht="390">
      <c r="B20" s="6">
        <f t="shared" si="0"/>
        <v>14</v>
      </c>
      <c r="C20" s="6" t="s">
        <v>83</v>
      </c>
      <c r="D20" s="1" t="s">
        <v>84</v>
      </c>
      <c r="E20" s="1" t="s">
        <v>183</v>
      </c>
      <c r="F20" s="4" t="s">
        <v>44</v>
      </c>
      <c r="G20" s="25">
        <v>7</v>
      </c>
      <c r="H20" s="25">
        <v>78</v>
      </c>
      <c r="I20" s="25">
        <v>52</v>
      </c>
      <c r="J20" s="25">
        <v>0</v>
      </c>
      <c r="K20" s="25">
        <v>137</v>
      </c>
      <c r="L20" s="5">
        <v>370</v>
      </c>
      <c r="M20" s="5">
        <v>50690</v>
      </c>
      <c r="N20" s="5"/>
      <c r="O20" s="1" t="s">
        <v>186</v>
      </c>
    </row>
    <row r="21" spans="1:30" ht="345">
      <c r="A21" s="11"/>
      <c r="B21" s="6">
        <f t="shared" si="0"/>
        <v>15</v>
      </c>
      <c r="C21" s="6" t="s">
        <v>85</v>
      </c>
      <c r="D21" s="1" t="s">
        <v>86</v>
      </c>
      <c r="E21" s="1" t="s">
        <v>183</v>
      </c>
      <c r="F21" s="4" t="s">
        <v>44</v>
      </c>
      <c r="G21" s="25">
        <v>6</v>
      </c>
      <c r="H21" s="25">
        <v>40</v>
      </c>
      <c r="I21" s="25">
        <v>22</v>
      </c>
      <c r="J21" s="25">
        <v>2</v>
      </c>
      <c r="K21" s="25">
        <v>70</v>
      </c>
      <c r="L21" s="5">
        <v>450</v>
      </c>
      <c r="M21" s="5">
        <v>31500</v>
      </c>
      <c r="N21" s="5"/>
      <c r="O21" s="1" t="s">
        <v>87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AD21" s="11"/>
    </row>
    <row r="22" spans="1:30" s="11" customFormat="1" ht="409.5">
      <c r="B22" s="6">
        <f t="shared" si="0"/>
        <v>16</v>
      </c>
      <c r="C22" s="6" t="s">
        <v>88</v>
      </c>
      <c r="D22" s="1" t="s">
        <v>89</v>
      </c>
      <c r="E22" s="1" t="s">
        <v>183</v>
      </c>
      <c r="F22" s="4" t="s">
        <v>44</v>
      </c>
      <c r="G22" s="25">
        <v>43</v>
      </c>
      <c r="H22" s="25">
        <v>408</v>
      </c>
      <c r="I22" s="25">
        <v>361</v>
      </c>
      <c r="J22" s="25">
        <v>12</v>
      </c>
      <c r="K22" s="25">
        <v>824</v>
      </c>
      <c r="L22" s="5">
        <v>140</v>
      </c>
      <c r="M22" s="5">
        <v>115360</v>
      </c>
      <c r="N22" s="5"/>
      <c r="O22" s="1" t="s">
        <v>187</v>
      </c>
    </row>
    <row r="23" spans="1:30" ht="409.5">
      <c r="A23" s="11"/>
      <c r="B23" s="6">
        <f t="shared" si="0"/>
        <v>17</v>
      </c>
      <c r="C23" s="6" t="s">
        <v>90</v>
      </c>
      <c r="D23" s="1" t="s">
        <v>91</v>
      </c>
      <c r="E23" s="1" t="s">
        <v>183</v>
      </c>
      <c r="F23" s="4" t="s">
        <v>44</v>
      </c>
      <c r="G23" s="25">
        <v>48</v>
      </c>
      <c r="H23" s="25">
        <v>426</v>
      </c>
      <c r="I23" s="25">
        <v>208</v>
      </c>
      <c r="J23" s="25">
        <v>0</v>
      </c>
      <c r="K23" s="25">
        <v>682</v>
      </c>
      <c r="L23" s="5">
        <v>200</v>
      </c>
      <c r="M23" s="5">
        <v>136400</v>
      </c>
      <c r="N23" s="5"/>
      <c r="O23" s="1" t="s">
        <v>188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AD23" s="11"/>
    </row>
    <row r="24" spans="1:30" ht="345">
      <c r="A24" s="11"/>
      <c r="B24" s="6">
        <f t="shared" si="0"/>
        <v>18</v>
      </c>
      <c r="C24" s="6" t="s">
        <v>92</v>
      </c>
      <c r="D24" s="1" t="s">
        <v>93</v>
      </c>
      <c r="E24" s="1" t="s">
        <v>183</v>
      </c>
      <c r="F24" s="4" t="s">
        <v>44</v>
      </c>
      <c r="G24" s="25">
        <v>0</v>
      </c>
      <c r="H24" s="25">
        <v>17</v>
      </c>
      <c r="I24" s="25">
        <v>12</v>
      </c>
      <c r="J24" s="25">
        <v>0</v>
      </c>
      <c r="K24" s="25">
        <v>29</v>
      </c>
      <c r="L24" s="5">
        <v>510</v>
      </c>
      <c r="M24" s="5">
        <v>14790</v>
      </c>
      <c r="N24" s="5"/>
      <c r="O24" s="1" t="s">
        <v>94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AD24" s="11"/>
    </row>
    <row r="25" spans="1:30" ht="409.5">
      <c r="A25" s="11"/>
      <c r="B25" s="6">
        <f t="shared" si="0"/>
        <v>19</v>
      </c>
      <c r="C25" s="6" t="s">
        <v>95</v>
      </c>
      <c r="D25" s="1" t="s">
        <v>96</v>
      </c>
      <c r="E25" s="1" t="s">
        <v>183</v>
      </c>
      <c r="F25" s="4" t="s">
        <v>44</v>
      </c>
      <c r="G25" s="25">
        <v>45</v>
      </c>
      <c r="H25" s="25">
        <v>375</v>
      </c>
      <c r="I25" s="25">
        <v>237</v>
      </c>
      <c r="J25" s="25">
        <v>17</v>
      </c>
      <c r="K25" s="25">
        <v>674</v>
      </c>
      <c r="L25" s="5">
        <v>160</v>
      </c>
      <c r="M25" s="5">
        <v>107840</v>
      </c>
      <c r="N25" s="5"/>
      <c r="O25" s="1" t="s">
        <v>189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AD25" s="11"/>
    </row>
    <row r="26" spans="1:30" ht="409.5">
      <c r="A26" s="11"/>
      <c r="B26" s="6">
        <f t="shared" si="0"/>
        <v>20</v>
      </c>
      <c r="C26" s="6" t="s">
        <v>97</v>
      </c>
      <c r="D26" s="1" t="s">
        <v>98</v>
      </c>
      <c r="E26" s="1" t="s">
        <v>183</v>
      </c>
      <c r="F26" s="4" t="s">
        <v>44</v>
      </c>
      <c r="G26" s="25">
        <v>19</v>
      </c>
      <c r="H26" s="25">
        <v>270</v>
      </c>
      <c r="I26" s="25">
        <v>125</v>
      </c>
      <c r="J26" s="25">
        <v>0</v>
      </c>
      <c r="K26" s="25">
        <v>414</v>
      </c>
      <c r="L26" s="5">
        <v>250</v>
      </c>
      <c r="M26" s="5">
        <v>103500</v>
      </c>
      <c r="N26" s="5"/>
      <c r="O26" s="1" t="s">
        <v>190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AD26" s="11"/>
    </row>
    <row r="27" spans="1:30" ht="345">
      <c r="A27" s="11"/>
      <c r="B27" s="6">
        <f t="shared" si="0"/>
        <v>21</v>
      </c>
      <c r="C27" s="6" t="s">
        <v>99</v>
      </c>
      <c r="D27" s="1" t="s">
        <v>100</v>
      </c>
      <c r="E27" s="1" t="s">
        <v>183</v>
      </c>
      <c r="F27" s="4" t="s">
        <v>44</v>
      </c>
      <c r="G27" s="25">
        <v>29</v>
      </c>
      <c r="H27" s="25">
        <v>76</v>
      </c>
      <c r="I27" s="25">
        <v>35</v>
      </c>
      <c r="J27" s="25">
        <v>0</v>
      </c>
      <c r="K27" s="25">
        <v>140</v>
      </c>
      <c r="L27" s="5">
        <v>270</v>
      </c>
      <c r="M27" s="5">
        <v>37800</v>
      </c>
      <c r="N27" s="5"/>
      <c r="O27" s="1" t="s">
        <v>191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AD27" s="11"/>
    </row>
    <row r="28" spans="1:30" ht="345">
      <c r="A28" s="11"/>
      <c r="B28" s="6">
        <f t="shared" si="0"/>
        <v>22</v>
      </c>
      <c r="C28" s="6" t="s">
        <v>101</v>
      </c>
      <c r="D28" s="1" t="s">
        <v>102</v>
      </c>
      <c r="E28" s="1" t="s">
        <v>183</v>
      </c>
      <c r="F28" s="4" t="s">
        <v>44</v>
      </c>
      <c r="G28" s="25">
        <v>0</v>
      </c>
      <c r="H28" s="25">
        <v>21</v>
      </c>
      <c r="I28" s="25">
        <v>10</v>
      </c>
      <c r="J28" s="25">
        <v>0</v>
      </c>
      <c r="K28" s="25">
        <v>31</v>
      </c>
      <c r="L28" s="5">
        <v>700</v>
      </c>
      <c r="M28" s="5">
        <v>21700</v>
      </c>
      <c r="N28" s="5"/>
      <c r="O28" s="1" t="s">
        <v>103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AD28" s="11"/>
    </row>
    <row r="29" spans="1:30" ht="345">
      <c r="A29" s="11"/>
      <c r="B29" s="6">
        <f t="shared" si="0"/>
        <v>23</v>
      </c>
      <c r="C29" s="6" t="s">
        <v>104</v>
      </c>
      <c r="D29" s="1" t="s">
        <v>105</v>
      </c>
      <c r="E29" s="1" t="s">
        <v>183</v>
      </c>
      <c r="F29" s="4" t="s">
        <v>44</v>
      </c>
      <c r="G29" s="25">
        <v>0</v>
      </c>
      <c r="H29" s="25">
        <v>10</v>
      </c>
      <c r="I29" s="25">
        <v>10</v>
      </c>
      <c r="J29" s="25">
        <v>0</v>
      </c>
      <c r="K29" s="25">
        <v>20</v>
      </c>
      <c r="L29" s="5">
        <v>1600</v>
      </c>
      <c r="M29" s="5">
        <v>32000</v>
      </c>
      <c r="N29" s="5"/>
      <c r="O29" s="1" t="s">
        <v>106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AD29" s="11"/>
    </row>
    <row r="30" spans="1:30" ht="409.5">
      <c r="A30" s="11"/>
      <c r="B30" s="6">
        <f t="shared" si="0"/>
        <v>24</v>
      </c>
      <c r="C30" s="6" t="s">
        <v>107</v>
      </c>
      <c r="D30" s="1" t="s">
        <v>108</v>
      </c>
      <c r="E30" s="1" t="s">
        <v>183</v>
      </c>
      <c r="F30" s="4" t="s">
        <v>44</v>
      </c>
      <c r="G30" s="25">
        <v>40</v>
      </c>
      <c r="H30" s="25">
        <v>204</v>
      </c>
      <c r="I30" s="25">
        <v>180</v>
      </c>
      <c r="J30" s="25">
        <v>10</v>
      </c>
      <c r="K30" s="25">
        <v>434</v>
      </c>
      <c r="L30" s="5">
        <v>200</v>
      </c>
      <c r="M30" s="5">
        <v>86800</v>
      </c>
      <c r="N30" s="5"/>
      <c r="O30" s="1" t="s">
        <v>192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AD30" s="11"/>
    </row>
    <row r="31" spans="1:30" ht="409.5">
      <c r="A31" s="11"/>
      <c r="B31" s="6">
        <f t="shared" si="0"/>
        <v>25</v>
      </c>
      <c r="C31" s="6" t="s">
        <v>109</v>
      </c>
      <c r="D31" s="1" t="s">
        <v>110</v>
      </c>
      <c r="E31" s="1" t="s">
        <v>183</v>
      </c>
      <c r="F31" s="4" t="s">
        <v>44</v>
      </c>
      <c r="G31" s="25">
        <v>24</v>
      </c>
      <c r="H31" s="25">
        <v>276</v>
      </c>
      <c r="I31" s="25">
        <v>144</v>
      </c>
      <c r="J31" s="25">
        <v>0</v>
      </c>
      <c r="K31" s="25">
        <v>444</v>
      </c>
      <c r="L31" s="5">
        <v>250</v>
      </c>
      <c r="M31" s="5">
        <v>111000</v>
      </c>
      <c r="N31" s="5"/>
      <c r="O31" s="1" t="s">
        <v>193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AD31" s="11"/>
    </row>
    <row r="32" spans="1:30" ht="409.5">
      <c r="A32" s="11"/>
      <c r="B32" s="6">
        <f t="shared" si="0"/>
        <v>26</v>
      </c>
      <c r="C32" s="6" t="s">
        <v>111</v>
      </c>
      <c r="D32" s="1" t="s">
        <v>112</v>
      </c>
      <c r="E32" s="1" t="s">
        <v>183</v>
      </c>
      <c r="F32" s="4" t="s">
        <v>44</v>
      </c>
      <c r="G32" s="25">
        <v>21</v>
      </c>
      <c r="H32" s="25">
        <v>64</v>
      </c>
      <c r="I32" s="25">
        <v>56</v>
      </c>
      <c r="J32" s="25">
        <v>13</v>
      </c>
      <c r="K32" s="25">
        <v>154</v>
      </c>
      <c r="L32" s="5">
        <v>300</v>
      </c>
      <c r="M32" s="5">
        <v>46200</v>
      </c>
      <c r="N32" s="5"/>
      <c r="O32" s="1" t="s">
        <v>194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AD32" s="11"/>
    </row>
    <row r="33" spans="1:30" ht="345">
      <c r="A33" s="11"/>
      <c r="B33" s="6">
        <f t="shared" si="0"/>
        <v>27</v>
      </c>
      <c r="C33" s="6" t="s">
        <v>113</v>
      </c>
      <c r="D33" s="1" t="s">
        <v>114</v>
      </c>
      <c r="E33" s="1" t="s">
        <v>183</v>
      </c>
      <c r="F33" s="4" t="s">
        <v>44</v>
      </c>
      <c r="G33" s="25">
        <v>0</v>
      </c>
      <c r="H33" s="25">
        <v>0</v>
      </c>
      <c r="I33" s="25">
        <v>3</v>
      </c>
      <c r="J33" s="25">
        <v>0</v>
      </c>
      <c r="K33" s="25">
        <v>3</v>
      </c>
      <c r="L33" s="5">
        <v>1700</v>
      </c>
      <c r="M33" s="5">
        <v>5100</v>
      </c>
      <c r="N33" s="5"/>
      <c r="O33" s="1" t="s">
        <v>115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AD33" s="11"/>
    </row>
    <row r="34" spans="1:30" ht="345">
      <c r="A34" s="11"/>
      <c r="B34" s="6">
        <f t="shared" si="0"/>
        <v>28</v>
      </c>
      <c r="C34" s="6" t="s">
        <v>116</v>
      </c>
      <c r="D34" s="1" t="s">
        <v>117</v>
      </c>
      <c r="E34" s="1" t="s">
        <v>183</v>
      </c>
      <c r="F34" s="4" t="s">
        <v>44</v>
      </c>
      <c r="G34" s="25">
        <v>0</v>
      </c>
      <c r="H34" s="25">
        <v>15</v>
      </c>
      <c r="I34" s="25">
        <v>8</v>
      </c>
      <c r="J34" s="25">
        <v>0</v>
      </c>
      <c r="K34" s="25">
        <v>23</v>
      </c>
      <c r="L34" s="5">
        <v>2300</v>
      </c>
      <c r="M34" s="5">
        <v>52900</v>
      </c>
      <c r="N34" s="5"/>
      <c r="O34" s="1" t="s">
        <v>118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AD34" s="11"/>
    </row>
    <row r="35" spans="1:30" ht="270">
      <c r="A35" s="11"/>
      <c r="B35" s="6">
        <f t="shared" si="0"/>
        <v>29</v>
      </c>
      <c r="C35" s="6" t="s">
        <v>119</v>
      </c>
      <c r="D35" s="1" t="s">
        <v>120</v>
      </c>
      <c r="E35" s="1" t="s">
        <v>121</v>
      </c>
      <c r="F35" s="4" t="s">
        <v>44</v>
      </c>
      <c r="G35" s="25">
        <v>20</v>
      </c>
      <c r="H35" s="25">
        <v>65</v>
      </c>
      <c r="I35" s="25">
        <v>46</v>
      </c>
      <c r="J35" s="25">
        <v>0</v>
      </c>
      <c r="K35" s="25">
        <v>131</v>
      </c>
      <c r="L35" s="5">
        <v>630</v>
      </c>
      <c r="M35" s="5">
        <v>82530</v>
      </c>
      <c r="N35" s="5"/>
      <c r="O35" s="1" t="s">
        <v>195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AD35" s="11"/>
    </row>
    <row r="36" spans="1:30" ht="150">
      <c r="A36" s="11"/>
      <c r="B36" s="6">
        <f t="shared" si="0"/>
        <v>30</v>
      </c>
      <c r="C36" s="6" t="s">
        <v>122</v>
      </c>
      <c r="D36" s="1" t="s">
        <v>123</v>
      </c>
      <c r="E36" s="1" t="s">
        <v>124</v>
      </c>
      <c r="F36" s="4" t="s">
        <v>44</v>
      </c>
      <c r="G36" s="25">
        <v>0</v>
      </c>
      <c r="H36" s="25">
        <v>0</v>
      </c>
      <c r="I36" s="25">
        <v>22</v>
      </c>
      <c r="J36" s="25">
        <v>3</v>
      </c>
      <c r="K36" s="25">
        <v>25</v>
      </c>
      <c r="L36" s="5">
        <v>320</v>
      </c>
      <c r="M36" s="5">
        <v>8000</v>
      </c>
      <c r="N36" s="5"/>
      <c r="O36" s="1" t="s">
        <v>125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AD36" s="11"/>
    </row>
    <row r="37" spans="1:30" ht="390">
      <c r="A37" s="11"/>
      <c r="B37" s="6">
        <f t="shared" si="0"/>
        <v>31</v>
      </c>
      <c r="C37" s="6" t="s">
        <v>126</v>
      </c>
      <c r="D37" s="1" t="s">
        <v>127</v>
      </c>
      <c r="E37" s="1" t="s">
        <v>196</v>
      </c>
      <c r="F37" s="4" t="s">
        <v>44</v>
      </c>
      <c r="G37" s="25">
        <v>0</v>
      </c>
      <c r="H37" s="25">
        <v>2</v>
      </c>
      <c r="I37" s="25">
        <v>0</v>
      </c>
      <c r="J37" s="25">
        <v>0</v>
      </c>
      <c r="K37" s="25">
        <v>2</v>
      </c>
      <c r="L37" s="5">
        <v>1850</v>
      </c>
      <c r="M37" s="5">
        <v>3700</v>
      </c>
      <c r="N37" s="5"/>
      <c r="O37" s="1" t="s">
        <v>128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  <c r="AD37" s="11"/>
    </row>
    <row r="38" spans="1:30" ht="390">
      <c r="A38" s="11"/>
      <c r="B38" s="6">
        <f t="shared" si="0"/>
        <v>32</v>
      </c>
      <c r="C38" s="6" t="s">
        <v>129</v>
      </c>
      <c r="D38" s="1" t="s">
        <v>130</v>
      </c>
      <c r="E38" s="1" t="s">
        <v>196</v>
      </c>
      <c r="F38" s="4" t="s">
        <v>44</v>
      </c>
      <c r="G38" s="25">
        <v>0</v>
      </c>
      <c r="H38" s="25">
        <v>0</v>
      </c>
      <c r="I38" s="25">
        <v>2</v>
      </c>
      <c r="J38" s="25">
        <v>0</v>
      </c>
      <c r="K38" s="25">
        <v>2</v>
      </c>
      <c r="L38" s="5">
        <v>700</v>
      </c>
      <c r="M38" s="5">
        <v>1400</v>
      </c>
      <c r="N38" s="5"/>
      <c r="O38" s="1" t="s">
        <v>128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AD38" s="11"/>
    </row>
    <row r="39" spans="1:30" ht="390">
      <c r="A39" s="11"/>
      <c r="B39" s="6">
        <f t="shared" si="0"/>
        <v>33</v>
      </c>
      <c r="C39" s="6" t="s">
        <v>131</v>
      </c>
      <c r="D39" s="1" t="s">
        <v>132</v>
      </c>
      <c r="E39" s="1" t="s">
        <v>196</v>
      </c>
      <c r="F39" s="4" t="s">
        <v>44</v>
      </c>
      <c r="G39" s="25">
        <v>0</v>
      </c>
      <c r="H39" s="25">
        <v>0</v>
      </c>
      <c r="I39" s="25">
        <v>2</v>
      </c>
      <c r="J39" s="25">
        <v>0</v>
      </c>
      <c r="K39" s="25">
        <v>2</v>
      </c>
      <c r="L39" s="5">
        <v>1500</v>
      </c>
      <c r="M39" s="5">
        <v>3000</v>
      </c>
      <c r="N39" s="5"/>
      <c r="O39" s="1" t="s">
        <v>128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AD39" s="11"/>
    </row>
    <row r="40" spans="1:30" ht="300">
      <c r="A40" s="11"/>
      <c r="B40" s="6">
        <f t="shared" si="0"/>
        <v>34</v>
      </c>
      <c r="C40" s="6" t="s">
        <v>133</v>
      </c>
      <c r="D40" s="1" t="s">
        <v>134</v>
      </c>
      <c r="E40" s="1" t="s">
        <v>135</v>
      </c>
      <c r="F40" s="4" t="s">
        <v>44</v>
      </c>
      <c r="G40" s="25">
        <v>1000</v>
      </c>
      <c r="H40" s="25">
        <v>21686</v>
      </c>
      <c r="I40" s="25">
        <v>12400</v>
      </c>
      <c r="J40" s="25">
        <v>50</v>
      </c>
      <c r="K40" s="25">
        <v>35136</v>
      </c>
      <c r="L40" s="5">
        <v>2</v>
      </c>
      <c r="M40" s="5">
        <v>70272</v>
      </c>
      <c r="N40" s="5"/>
      <c r="O40" s="1" t="s">
        <v>197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AD40" s="11"/>
    </row>
    <row r="41" spans="1:30" ht="409.5">
      <c r="A41" s="11"/>
      <c r="B41" s="6">
        <f t="shared" si="0"/>
        <v>35</v>
      </c>
      <c r="C41" s="6" t="s">
        <v>136</v>
      </c>
      <c r="D41" s="1" t="s">
        <v>137</v>
      </c>
      <c r="E41" s="1" t="s">
        <v>198</v>
      </c>
      <c r="F41" s="4" t="s">
        <v>138</v>
      </c>
      <c r="G41" s="25">
        <v>0</v>
      </c>
      <c r="H41" s="25">
        <v>37</v>
      </c>
      <c r="I41" s="25">
        <v>8</v>
      </c>
      <c r="J41" s="25">
        <v>0</v>
      </c>
      <c r="K41" s="25">
        <v>45</v>
      </c>
      <c r="L41" s="5">
        <v>81.61</v>
      </c>
      <c r="M41" s="5">
        <v>3672.4500000000003</v>
      </c>
      <c r="N41" s="5"/>
      <c r="O41" s="1" t="s">
        <v>139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  <c r="AD41" s="11"/>
    </row>
    <row r="42" spans="1:30" ht="195">
      <c r="A42" s="11"/>
      <c r="B42" s="6">
        <f t="shared" si="0"/>
        <v>36</v>
      </c>
      <c r="C42" s="6" t="s">
        <v>140</v>
      </c>
      <c r="D42" s="1" t="s">
        <v>141</v>
      </c>
      <c r="E42" s="1" t="s">
        <v>142</v>
      </c>
      <c r="F42" s="4" t="s">
        <v>138</v>
      </c>
      <c r="G42" s="25">
        <v>0</v>
      </c>
      <c r="H42" s="25">
        <v>554</v>
      </c>
      <c r="I42" s="25">
        <v>500</v>
      </c>
      <c r="J42" s="25">
        <v>0</v>
      </c>
      <c r="K42" s="25">
        <v>1054</v>
      </c>
      <c r="L42" s="5">
        <v>9.6300000000000008</v>
      </c>
      <c r="M42" s="5">
        <v>10150.02</v>
      </c>
      <c r="N42" s="5"/>
      <c r="O42" s="1" t="s">
        <v>143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AD42" s="11"/>
    </row>
    <row r="43" spans="1:30" ht="240">
      <c r="A43" s="11"/>
      <c r="B43" s="6">
        <f t="shared" si="0"/>
        <v>37</v>
      </c>
      <c r="C43" s="6" t="s">
        <v>144</v>
      </c>
      <c r="D43" s="1" t="s">
        <v>145</v>
      </c>
      <c r="E43" s="1" t="s">
        <v>199</v>
      </c>
      <c r="F43" s="4" t="s">
        <v>44</v>
      </c>
      <c r="G43" s="25">
        <v>0</v>
      </c>
      <c r="H43" s="25">
        <v>24</v>
      </c>
      <c r="I43" s="25">
        <v>10</v>
      </c>
      <c r="J43" s="25">
        <v>0</v>
      </c>
      <c r="K43" s="25">
        <v>34</v>
      </c>
      <c r="L43" s="5">
        <v>65.290000000000006</v>
      </c>
      <c r="M43" s="5">
        <v>2219.86</v>
      </c>
      <c r="N43" s="5"/>
      <c r="O43" s="1" t="s">
        <v>146</v>
      </c>
      <c r="P43" s="11"/>
      <c r="Q43" s="11"/>
      <c r="R43" s="11"/>
      <c r="S43" s="11"/>
      <c r="T43" s="11"/>
      <c r="U43" s="11"/>
      <c r="V43" s="11"/>
      <c r="W43" s="11"/>
      <c r="X43" s="11"/>
      <c r="Y43" s="11"/>
      <c r="AD43" s="11"/>
    </row>
    <row r="44" spans="1:30" ht="135">
      <c r="A44" s="11"/>
      <c r="B44" s="6">
        <f t="shared" si="0"/>
        <v>38</v>
      </c>
      <c r="C44" s="6" t="s">
        <v>147</v>
      </c>
      <c r="D44" s="1" t="s">
        <v>148</v>
      </c>
      <c r="E44" s="1" t="s">
        <v>142</v>
      </c>
      <c r="F44" s="4" t="s">
        <v>149</v>
      </c>
      <c r="G44" s="25">
        <v>0</v>
      </c>
      <c r="H44" s="25">
        <v>120</v>
      </c>
      <c r="I44" s="25">
        <v>130</v>
      </c>
      <c r="J44" s="25">
        <v>0</v>
      </c>
      <c r="K44" s="25">
        <v>250</v>
      </c>
      <c r="L44" s="5">
        <v>10.7</v>
      </c>
      <c r="M44" s="5">
        <v>2675</v>
      </c>
      <c r="N44" s="5"/>
      <c r="O44" s="1" t="s">
        <v>150</v>
      </c>
      <c r="P44" s="11"/>
      <c r="Q44" s="11"/>
      <c r="R44" s="11"/>
      <c r="S44" s="11"/>
      <c r="T44" s="11"/>
      <c r="U44" s="11"/>
      <c r="V44" s="11"/>
      <c r="W44" s="11"/>
      <c r="X44" s="11"/>
      <c r="Y44" s="11"/>
      <c r="AD44" s="11"/>
    </row>
    <row r="45" spans="1:30" ht="75">
      <c r="A45" s="11"/>
      <c r="B45" s="6">
        <f t="shared" si="0"/>
        <v>39</v>
      </c>
      <c r="C45" s="6" t="s">
        <v>151</v>
      </c>
      <c r="D45" s="1" t="s">
        <v>152</v>
      </c>
      <c r="E45" s="1" t="s">
        <v>153</v>
      </c>
      <c r="F45" s="4" t="s">
        <v>44</v>
      </c>
      <c r="G45" s="25">
        <v>0</v>
      </c>
      <c r="H45" s="25">
        <v>66</v>
      </c>
      <c r="I45" s="25">
        <v>22</v>
      </c>
      <c r="J45" s="25">
        <v>0</v>
      </c>
      <c r="K45" s="25">
        <v>88</v>
      </c>
      <c r="L45" s="5">
        <v>33.04</v>
      </c>
      <c r="M45" s="5">
        <v>2907.52</v>
      </c>
      <c r="N45" s="5"/>
      <c r="O45" s="1" t="s">
        <v>154</v>
      </c>
      <c r="P45" s="11"/>
      <c r="Q45" s="11"/>
      <c r="R45" s="11"/>
      <c r="S45" s="11"/>
      <c r="T45" s="11"/>
      <c r="U45" s="11"/>
      <c r="V45" s="11"/>
      <c r="W45" s="11"/>
      <c r="X45" s="11"/>
      <c r="Y45" s="11"/>
      <c r="AD45" s="11"/>
    </row>
    <row r="46" spans="1:30" ht="75">
      <c r="A46" s="11"/>
      <c r="B46" s="6">
        <f t="shared" si="0"/>
        <v>40</v>
      </c>
      <c r="C46" s="6" t="s">
        <v>151</v>
      </c>
      <c r="D46" s="1" t="s">
        <v>155</v>
      </c>
      <c r="E46" s="1" t="s">
        <v>153</v>
      </c>
      <c r="F46" s="4" t="s">
        <v>44</v>
      </c>
      <c r="G46" s="25">
        <v>0</v>
      </c>
      <c r="H46" s="25">
        <v>25</v>
      </c>
      <c r="I46" s="25">
        <v>25</v>
      </c>
      <c r="J46" s="25">
        <v>0</v>
      </c>
      <c r="K46" s="25">
        <v>50</v>
      </c>
      <c r="L46" s="5">
        <v>33.04</v>
      </c>
      <c r="M46" s="5">
        <v>1652</v>
      </c>
      <c r="N46" s="5"/>
      <c r="O46" s="1" t="s">
        <v>156</v>
      </c>
      <c r="P46" s="11"/>
      <c r="Q46" s="11"/>
      <c r="R46" s="11"/>
      <c r="S46" s="11"/>
      <c r="T46" s="11"/>
      <c r="U46" s="11"/>
      <c r="V46" s="11"/>
      <c r="W46" s="11"/>
      <c r="X46" s="11"/>
      <c r="Y46" s="11"/>
      <c r="AD46" s="11"/>
    </row>
    <row r="47" spans="1:30" ht="270">
      <c r="A47" s="11"/>
      <c r="B47" s="6">
        <f t="shared" si="0"/>
        <v>41</v>
      </c>
      <c r="C47" s="6" t="s">
        <v>157</v>
      </c>
      <c r="D47" s="1" t="s">
        <v>158</v>
      </c>
      <c r="E47" s="1" t="s">
        <v>159</v>
      </c>
      <c r="F47" s="4" t="s">
        <v>44</v>
      </c>
      <c r="G47" s="25">
        <v>1000</v>
      </c>
      <c r="H47" s="25">
        <v>12000</v>
      </c>
      <c r="I47" s="25">
        <v>4390</v>
      </c>
      <c r="J47" s="25">
        <v>0</v>
      </c>
      <c r="K47" s="25">
        <v>17390</v>
      </c>
      <c r="L47" s="5">
        <v>0.85</v>
      </c>
      <c r="M47" s="5">
        <v>14781.5</v>
      </c>
      <c r="N47" s="5"/>
      <c r="O47" s="1" t="s">
        <v>200</v>
      </c>
      <c r="P47" s="11"/>
      <c r="Q47" s="11"/>
      <c r="R47" s="11"/>
      <c r="S47" s="11"/>
      <c r="T47" s="11"/>
      <c r="U47" s="11"/>
      <c r="V47" s="11"/>
      <c r="W47" s="11"/>
      <c r="X47" s="11"/>
      <c r="Y47" s="11"/>
      <c r="AD47" s="11"/>
    </row>
    <row r="48" spans="1:30" ht="345">
      <c r="A48" s="11"/>
      <c r="B48" s="6">
        <f t="shared" si="0"/>
        <v>42</v>
      </c>
      <c r="C48" s="6" t="s">
        <v>160</v>
      </c>
      <c r="D48" s="1" t="s">
        <v>161</v>
      </c>
      <c r="E48" s="1" t="s">
        <v>183</v>
      </c>
      <c r="F48" s="4" t="s">
        <v>44</v>
      </c>
      <c r="G48" s="25">
        <v>0</v>
      </c>
      <c r="H48" s="25">
        <v>13</v>
      </c>
      <c r="I48" s="25">
        <v>11</v>
      </c>
      <c r="J48" s="25">
        <v>0</v>
      </c>
      <c r="K48" s="25">
        <v>24</v>
      </c>
      <c r="L48" s="5">
        <v>600</v>
      </c>
      <c r="M48" s="5">
        <v>14400</v>
      </c>
      <c r="N48" s="5"/>
      <c r="O48" s="1" t="s">
        <v>162</v>
      </c>
      <c r="P48" s="11"/>
      <c r="Q48" s="11"/>
      <c r="R48" s="11"/>
      <c r="S48" s="11"/>
      <c r="T48" s="11"/>
      <c r="U48" s="11"/>
      <c r="V48" s="11"/>
      <c r="W48" s="11"/>
      <c r="X48" s="11"/>
      <c r="Y48" s="11"/>
      <c r="AD48" s="11"/>
    </row>
    <row r="49" spans="1:30" ht="390">
      <c r="A49" s="11"/>
      <c r="B49" s="6">
        <f t="shared" si="0"/>
        <v>43</v>
      </c>
      <c r="C49" s="6" t="s">
        <v>163</v>
      </c>
      <c r="D49" s="1" t="s">
        <v>164</v>
      </c>
      <c r="E49" s="1" t="s">
        <v>196</v>
      </c>
      <c r="F49" s="4" t="s">
        <v>44</v>
      </c>
      <c r="G49" s="25">
        <v>20</v>
      </c>
      <c r="H49" s="25">
        <v>75</v>
      </c>
      <c r="I49" s="25">
        <v>56</v>
      </c>
      <c r="J49" s="25">
        <v>0</v>
      </c>
      <c r="K49" s="25">
        <v>151</v>
      </c>
      <c r="L49" s="5">
        <v>580</v>
      </c>
      <c r="M49" s="5">
        <v>87580</v>
      </c>
      <c r="N49" s="5"/>
      <c r="O49" s="1" t="s">
        <v>165</v>
      </c>
      <c r="P49" s="11"/>
      <c r="Q49" s="11"/>
      <c r="R49" s="11"/>
      <c r="S49" s="11"/>
      <c r="T49" s="11"/>
      <c r="U49" s="11"/>
      <c r="V49" s="11"/>
      <c r="W49" s="11"/>
      <c r="X49" s="11"/>
      <c r="Y49" s="11"/>
      <c r="AD49" s="11"/>
    </row>
    <row r="50" spans="1:30" ht="390">
      <c r="A50" s="11"/>
      <c r="B50" s="6">
        <f t="shared" si="0"/>
        <v>44</v>
      </c>
      <c r="C50" s="6" t="s">
        <v>166</v>
      </c>
      <c r="D50" s="1" t="s">
        <v>167</v>
      </c>
      <c r="E50" s="1" t="s">
        <v>196</v>
      </c>
      <c r="F50" s="4" t="s">
        <v>44</v>
      </c>
      <c r="G50" s="25">
        <v>0</v>
      </c>
      <c r="H50" s="25">
        <v>6</v>
      </c>
      <c r="I50" s="25">
        <v>24</v>
      </c>
      <c r="J50" s="25">
        <v>0</v>
      </c>
      <c r="K50" s="25">
        <v>30</v>
      </c>
      <c r="L50" s="5">
        <v>520</v>
      </c>
      <c r="M50" s="5">
        <v>15600</v>
      </c>
      <c r="N50" s="5"/>
      <c r="O50" s="1" t="s">
        <v>168</v>
      </c>
      <c r="P50" s="11"/>
      <c r="Q50" s="11"/>
      <c r="R50" s="11"/>
      <c r="S50" s="11"/>
      <c r="T50" s="11"/>
      <c r="U50" s="11"/>
      <c r="V50" s="11"/>
      <c r="W50" s="11"/>
      <c r="X50" s="11"/>
      <c r="Y50" s="11"/>
      <c r="AD50" s="11"/>
    </row>
    <row r="51" spans="1:30" ht="409.5">
      <c r="A51" s="11"/>
      <c r="B51" s="6">
        <f t="shared" si="0"/>
        <v>45</v>
      </c>
      <c r="C51" s="6" t="s">
        <v>169</v>
      </c>
      <c r="D51" s="1" t="s">
        <v>170</v>
      </c>
      <c r="E51" s="1" t="s">
        <v>201</v>
      </c>
      <c r="F51" s="4" t="s">
        <v>149</v>
      </c>
      <c r="G51" s="25">
        <v>0</v>
      </c>
      <c r="H51" s="25">
        <v>164</v>
      </c>
      <c r="I51" s="25">
        <v>100</v>
      </c>
      <c r="J51" s="25">
        <v>0</v>
      </c>
      <c r="K51" s="25">
        <v>264</v>
      </c>
      <c r="L51" s="5">
        <v>12.84</v>
      </c>
      <c r="M51" s="5">
        <v>3389.76</v>
      </c>
      <c r="N51" s="5"/>
      <c r="O51" s="1" t="s">
        <v>171</v>
      </c>
      <c r="P51" s="11"/>
      <c r="Q51" s="11"/>
      <c r="R51" s="11"/>
      <c r="S51" s="11"/>
      <c r="T51" s="11"/>
      <c r="U51" s="11"/>
      <c r="V51" s="11"/>
      <c r="W51" s="11"/>
      <c r="X51" s="11"/>
      <c r="Y51" s="11"/>
      <c r="AD51" s="11"/>
    </row>
    <row r="52" spans="1:30" ht="135">
      <c r="A52" s="11"/>
      <c r="B52" s="6">
        <f t="shared" si="0"/>
        <v>46</v>
      </c>
      <c r="C52" s="6" t="s">
        <v>172</v>
      </c>
      <c r="D52" s="1" t="s">
        <v>173</v>
      </c>
      <c r="E52" s="1" t="s">
        <v>174</v>
      </c>
      <c r="F52" s="4" t="s">
        <v>149</v>
      </c>
      <c r="G52" s="25">
        <v>0</v>
      </c>
      <c r="H52" s="25">
        <v>114</v>
      </c>
      <c r="I52" s="25">
        <v>100</v>
      </c>
      <c r="J52" s="25">
        <v>0</v>
      </c>
      <c r="K52" s="25">
        <v>214</v>
      </c>
      <c r="L52" s="5">
        <v>12.84</v>
      </c>
      <c r="M52" s="5">
        <v>2747.76</v>
      </c>
      <c r="N52" s="5"/>
      <c r="O52" s="1" t="s">
        <v>175</v>
      </c>
      <c r="P52" s="11"/>
      <c r="Q52" s="11"/>
      <c r="R52" s="11"/>
      <c r="S52" s="11"/>
      <c r="T52" s="11"/>
      <c r="U52" s="11"/>
      <c r="V52" s="11"/>
      <c r="W52" s="11"/>
      <c r="X52" s="11"/>
      <c r="Y52" s="11"/>
      <c r="AD52" s="11"/>
    </row>
    <row r="53" spans="1:30" ht="135">
      <c r="A53" s="11"/>
      <c r="B53" s="6">
        <f t="shared" si="0"/>
        <v>47</v>
      </c>
      <c r="C53" s="6" t="s">
        <v>176</v>
      </c>
      <c r="D53" s="1" t="s">
        <v>177</v>
      </c>
      <c r="E53" s="1" t="s">
        <v>174</v>
      </c>
      <c r="F53" s="4" t="s">
        <v>149</v>
      </c>
      <c r="G53" s="25">
        <v>0</v>
      </c>
      <c r="H53" s="25">
        <v>114</v>
      </c>
      <c r="I53" s="25">
        <v>100</v>
      </c>
      <c r="J53" s="25">
        <v>0</v>
      </c>
      <c r="K53" s="25">
        <v>214</v>
      </c>
      <c r="L53" s="5">
        <v>12.84</v>
      </c>
      <c r="M53" s="5">
        <v>2747.76</v>
      </c>
      <c r="N53" s="5"/>
      <c r="O53" s="1" t="s">
        <v>175</v>
      </c>
      <c r="P53" s="11"/>
      <c r="Q53" s="11"/>
      <c r="R53" s="11"/>
      <c r="S53" s="11"/>
      <c r="T53" s="11"/>
      <c r="U53" s="11"/>
      <c r="V53" s="11"/>
      <c r="W53" s="11"/>
      <c r="X53" s="11"/>
      <c r="Y53" s="11"/>
      <c r="AD53" s="11"/>
    </row>
    <row r="54" spans="1:30">
      <c r="A54" s="11"/>
      <c r="B54" s="17"/>
      <c r="C54" s="19"/>
      <c r="D54" s="18"/>
      <c r="E54" s="18"/>
      <c r="F54" s="19"/>
      <c r="G54" s="19"/>
      <c r="H54" s="19"/>
      <c r="I54" s="19"/>
      <c r="J54" s="19"/>
      <c r="K54" s="19"/>
      <c r="L54" s="21"/>
      <c r="M54" s="22">
        <f>SUM($M$7:$M$53)</f>
        <v>1963589.07</v>
      </c>
      <c r="N54" s="22">
        <f>M54*1.18</f>
        <v>2317035.1025999999</v>
      </c>
      <c r="O54" s="2"/>
      <c r="P54" s="11"/>
      <c r="Q54" s="11"/>
      <c r="R54" s="11"/>
      <c r="S54" s="11"/>
      <c r="T54" s="11"/>
      <c r="U54" s="11"/>
      <c r="V54" s="11"/>
      <c r="W54" s="11"/>
      <c r="X54" s="11"/>
      <c r="Y54" s="11"/>
      <c r="AD54" s="11"/>
    </row>
    <row r="55" spans="1:30">
      <c r="A55" s="11"/>
      <c r="B55" s="16"/>
      <c r="C55" s="16"/>
      <c r="D55" s="2"/>
      <c r="E55" s="2"/>
      <c r="F55" s="16"/>
      <c r="G55" s="16"/>
      <c r="H55" s="16"/>
      <c r="I55" s="16"/>
      <c r="J55" s="16"/>
      <c r="K55" s="16"/>
      <c r="L55" s="16"/>
      <c r="M55" s="16" t="s">
        <v>23</v>
      </c>
      <c r="N55" s="31">
        <f>N54-M54</f>
        <v>353446.0325999998</v>
      </c>
      <c r="O55" s="2"/>
      <c r="P55" s="11"/>
      <c r="Q55" s="11"/>
      <c r="R55" s="11"/>
      <c r="S55" s="11"/>
      <c r="T55" s="11"/>
      <c r="U55" s="11"/>
      <c r="V55" s="11"/>
      <c r="W55" s="11"/>
      <c r="X55" s="11"/>
      <c r="Y55" s="11"/>
      <c r="AD55" s="11"/>
    </row>
    <row r="56" spans="1:30">
      <c r="A56" s="11"/>
      <c r="B56" s="44" t="s">
        <v>203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11"/>
      <c r="Q56" s="11"/>
      <c r="R56" s="11"/>
      <c r="S56" s="11"/>
      <c r="T56" s="11"/>
      <c r="U56" s="11"/>
      <c r="V56" s="11"/>
      <c r="W56" s="11"/>
      <c r="X56" s="11"/>
      <c r="Y56" s="11"/>
      <c r="AD56" s="11"/>
    </row>
    <row r="57" spans="1:30">
      <c r="B57" s="44" t="s">
        <v>3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</row>
    <row r="58" spans="1:30" s="11" customFormat="1">
      <c r="B58" s="45" t="s">
        <v>4</v>
      </c>
      <c r="C58" s="45"/>
      <c r="D58" s="45"/>
      <c r="E58" s="32" t="s">
        <v>212</v>
      </c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4"/>
    </row>
    <row r="59" spans="1:30" s="11" customFormat="1" ht="32.1" customHeight="1">
      <c r="B59" s="45" t="s">
        <v>5</v>
      </c>
      <c r="C59" s="45"/>
      <c r="D59" s="45"/>
      <c r="E59" s="46" t="s">
        <v>204</v>
      </c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8"/>
      <c r="Q59" s="2"/>
      <c r="R59" s="2"/>
      <c r="S59" s="2"/>
      <c r="T59" s="2"/>
      <c r="U59" s="2"/>
      <c r="V59" s="2"/>
    </row>
    <row r="60" spans="1:30" s="11" customFormat="1" ht="15" customHeight="1">
      <c r="B60" s="45" t="s">
        <v>6</v>
      </c>
      <c r="C60" s="45"/>
      <c r="D60" s="45"/>
      <c r="E60" s="32" t="s">
        <v>205</v>
      </c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</row>
    <row r="61" spans="1:30" s="11" customFormat="1" ht="15" customHeight="1">
      <c r="B61" s="45"/>
      <c r="C61" s="45"/>
      <c r="D61" s="45"/>
      <c r="E61" s="32" t="s">
        <v>206</v>
      </c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</row>
    <row r="62" spans="1:30" s="11" customFormat="1" ht="15" customHeight="1">
      <c r="B62" s="45"/>
      <c r="C62" s="45"/>
      <c r="D62" s="45"/>
      <c r="E62" s="32" t="s">
        <v>207</v>
      </c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</row>
    <row r="63" spans="1:30" s="11" customFormat="1">
      <c r="B63" s="35" t="s">
        <v>26</v>
      </c>
      <c r="C63" s="36"/>
      <c r="D63" s="37"/>
      <c r="E63" s="32" t="s">
        <v>208</v>
      </c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4"/>
    </row>
    <row r="64" spans="1:30" s="11" customFormat="1">
      <c r="B64" s="35" t="s">
        <v>27</v>
      </c>
      <c r="C64" s="36"/>
      <c r="D64" s="37"/>
      <c r="E64" s="32" t="s">
        <v>209</v>
      </c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4"/>
    </row>
    <row r="65" spans="1:30" s="11" customFormat="1">
      <c r="B65" s="45" t="s">
        <v>7</v>
      </c>
      <c r="C65" s="45"/>
      <c r="D65" s="45"/>
      <c r="E65" s="32" t="s">
        <v>211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4"/>
    </row>
    <row r="66" spans="1:30" s="11" customFormat="1">
      <c r="B66" s="45" t="s">
        <v>8</v>
      </c>
      <c r="C66" s="45"/>
      <c r="D66" s="45"/>
      <c r="E66" s="32" t="s">
        <v>210</v>
      </c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4"/>
    </row>
    <row r="67" spans="1:30">
      <c r="A67" s="11"/>
      <c r="B67" s="27"/>
      <c r="C67" s="27"/>
      <c r="D67" s="27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11"/>
    </row>
    <row r="68" spans="1:30">
      <c r="B68" s="11" t="s">
        <v>29</v>
      </c>
      <c r="Q68" s="11"/>
      <c r="R68" s="11"/>
      <c r="S68" s="11"/>
      <c r="T68" s="11"/>
      <c r="U68" s="11"/>
      <c r="V68" s="11"/>
      <c r="W68" s="11"/>
      <c r="X68" s="11"/>
      <c r="Y68" s="11"/>
      <c r="AD68" s="11"/>
    </row>
    <row r="69" spans="1:30">
      <c r="A69" s="11"/>
      <c r="B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</row>
    <row r="70" spans="1:30">
      <c r="B70" t="s">
        <v>10</v>
      </c>
    </row>
    <row r="71" spans="1:30">
      <c r="D71" s="3" t="str">
        <f>Query2_USERN</f>
        <v>Шушпанникова Елена Викторовна</v>
      </c>
    </row>
    <row r="72" spans="1:30">
      <c r="B72" t="s">
        <v>11</v>
      </c>
      <c r="D72" s="3" t="str">
        <f>Query2_USERT</f>
        <v>(347)221-57-56</v>
      </c>
    </row>
    <row r="73" spans="1:30">
      <c r="B73" t="s">
        <v>12</v>
      </c>
      <c r="D73" s="3" t="str">
        <f>Query2_USERE</f>
        <v/>
      </c>
    </row>
  </sheetData>
  <mergeCells count="31">
    <mergeCell ref="E64:P64"/>
    <mergeCell ref="E65:P65"/>
    <mergeCell ref="E66:P66"/>
    <mergeCell ref="B65:D65"/>
    <mergeCell ref="B66:D66"/>
    <mergeCell ref="B64:D64"/>
    <mergeCell ref="E61:P61"/>
    <mergeCell ref="M4:M5"/>
    <mergeCell ref="L4:L5"/>
    <mergeCell ref="B60:D60"/>
    <mergeCell ref="B62:D62"/>
    <mergeCell ref="B58:D58"/>
    <mergeCell ref="B57:O57"/>
    <mergeCell ref="B59:D59"/>
    <mergeCell ref="E62:P62"/>
    <mergeCell ref="E63:P63"/>
    <mergeCell ref="B63:D63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B56:O56"/>
    <mergeCell ref="B61:D61"/>
    <mergeCell ref="E58:P58"/>
    <mergeCell ref="E59:P59"/>
    <mergeCell ref="E60:P60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30</v>
      </c>
      <c r="B5" t="e">
        <f>XLR_ERRNAME</f>
        <v>#NAME?</v>
      </c>
    </row>
    <row r="6" spans="1:19">
      <c r="A6" t="s">
        <v>31</v>
      </c>
      <c r="B6">
        <v>8048</v>
      </c>
      <c r="C6" s="30" t="s">
        <v>32</v>
      </c>
      <c r="D6">
        <v>4925</v>
      </c>
      <c r="E6" s="30" t="s">
        <v>33</v>
      </c>
      <c r="F6" s="30" t="s">
        <v>34</v>
      </c>
      <c r="G6" s="30" t="s">
        <v>35</v>
      </c>
      <c r="H6" s="30" t="s">
        <v>35</v>
      </c>
      <c r="I6" s="30" t="s">
        <v>35</v>
      </c>
      <c r="J6" s="30" t="s">
        <v>33</v>
      </c>
      <c r="K6" s="30" t="s">
        <v>36</v>
      </c>
      <c r="L6" s="30" t="s">
        <v>37</v>
      </c>
      <c r="M6" s="30" t="s">
        <v>38</v>
      </c>
      <c r="N6" s="30" t="s">
        <v>35</v>
      </c>
      <c r="O6">
        <v>246342</v>
      </c>
      <c r="P6" s="30" t="s">
        <v>39</v>
      </c>
      <c r="Q6">
        <v>0</v>
      </c>
      <c r="R6" s="30" t="s">
        <v>35</v>
      </c>
      <c r="S6" s="3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e.farrahova</cp:lastModifiedBy>
  <cp:lastPrinted>2014-11-24T07:34:25Z</cp:lastPrinted>
  <dcterms:created xsi:type="dcterms:W3CDTF">2013-12-19T08:11:42Z</dcterms:created>
  <dcterms:modified xsi:type="dcterms:W3CDTF">2014-11-28T03:38:16Z</dcterms:modified>
</cp:coreProperties>
</file>