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Закупочная документация Марки_нов. ред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Лист1!$A$8:$Q$21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O22" i="1" l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7" i="1"/>
  <c r="B5" i="2"/>
  <c r="D36" i="1"/>
  <c r="D35" i="1"/>
  <c r="D34" i="1"/>
  <c r="O21" i="1" l="1"/>
</calcChain>
</file>

<file path=xl/sharedStrings.xml><?xml version="1.0" encoding="utf-8"?>
<sst xmlns="http://schemas.openxmlformats.org/spreadsheetml/2006/main" count="143" uniqueCount="88">
  <si>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</si>
  <si>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</si>
  <si>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</si>
  <si>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</si>
  <si>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</si>
  <si>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</si>
  <si>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</si>
  <si>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</si>
  <si>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</si>
  <si>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</si>
  <si>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</si>
  <si>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</si>
  <si>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</si>
  <si>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</si>
  <si>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</si>
  <si>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</si>
  <si>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</si>
  <si>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</si>
  <si>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</si>
  <si>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</si>
  <si>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</si>
  <si>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</si>
  <si>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</si>
  <si>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</si>
  <si>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</si>
  <si>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</si>
  <si>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</si>
  <si>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</si>
  <si>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Ном. Номер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</si>
  <si>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</si>
  <si>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</si>
  <si>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</si>
  <si>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</si>
  <si>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Республика Башкортостан</t>
  </si>
  <si>
    <t>Поставка почтовых  марок и конвертов.</t>
  </si>
  <si>
    <t>, тел. , эл.почта:</t>
  </si>
  <si>
    <t/>
  </si>
  <si>
    <t>Декабрь 2015</t>
  </si>
  <si>
    <t>Юмагулов Ильгам Ильдусович</t>
  </si>
  <si>
    <t>(347)221-54-32</t>
  </si>
  <si>
    <t>шт</t>
  </si>
  <si>
    <t>специальный знак почтовой оплаты, выпускаемый и продаваемый национальными (и иными) почтовыми ведомствами и обладающий определённой номинальной стоимостью (номиналом).</t>
  </si>
  <si>
    <t>МАРКА НОМИНАЛОМ 10 РУБ.</t>
  </si>
  <si>
    <t>43248</t>
  </si>
  <si>
    <t>МАРКА НОМИНАЛОМ 6 РУБ.</t>
  </si>
  <si>
    <t>43249</t>
  </si>
  <si>
    <t>МАРКА НОМИНАЛОМ 5 РУБ.</t>
  </si>
  <si>
    <t>43251</t>
  </si>
  <si>
    <t>МАРКА НОМИНАЛОМ 3 РУБ.</t>
  </si>
  <si>
    <t>43252</t>
  </si>
  <si>
    <t>МАРКА НОМИНАЛОМ 2 РУБ.</t>
  </si>
  <si>
    <t>В течении 5-ти дней с момента с момента подписания договора.</t>
  </si>
  <si>
    <t>Ибрагимов А.С. 8(347)221-58-80</t>
  </si>
  <si>
    <t>Юмагуловов И.И. 8(347)221-54-32</t>
  </si>
  <si>
    <t>Максимальная цена за единицу измерения без НДС, включая стоимость тары и доставку, рубли РФ</t>
  </si>
  <si>
    <t>Поставка почтовых  марок и маркированных конвертов</t>
  </si>
  <si>
    <t>Конверт 110х220</t>
  </si>
  <si>
    <t>Почтовый маркированный  конверт размером 110х220 с литерой "А"</t>
  </si>
  <si>
    <t>13200</t>
  </si>
  <si>
    <t>210000</t>
  </si>
  <si>
    <t>6000</t>
  </si>
  <si>
    <t>15480</t>
  </si>
  <si>
    <t>МАРКА НОМИНАЛОМ 4 РУБ.</t>
  </si>
  <si>
    <t>37580</t>
  </si>
  <si>
    <t>37850</t>
  </si>
  <si>
    <t>12360</t>
  </si>
  <si>
    <t>МАРКА НОМИНАЛОМ 2,5 РУБ.</t>
  </si>
  <si>
    <t>3370</t>
  </si>
  <si>
    <t>55900</t>
  </si>
  <si>
    <t>43254</t>
  </si>
  <si>
    <t>МАРКА НОМИНАЛОМ 1 РУБ.</t>
  </si>
  <si>
    <t>43255</t>
  </si>
  <si>
    <t>МАРКА НОМИНАЛОМ 0,5 РУБ.</t>
  </si>
  <si>
    <t>43256</t>
  </si>
  <si>
    <t>МАРКА НОМИНАЛОМ 0,30 РУБ.</t>
  </si>
  <si>
    <t>43257</t>
  </si>
  <si>
    <t>МАРКА НОМИНАЛОМ 0,25 РУБ.</t>
  </si>
  <si>
    <t>43258</t>
  </si>
  <si>
    <t>МАРКА НОМИНАЛОМ 0,15 РУБ.</t>
  </si>
  <si>
    <t>43259</t>
  </si>
  <si>
    <t>МАРКА НОМИНАЛОМ 0,10 РУБ.</t>
  </si>
  <si>
    <t>27640</t>
  </si>
  <si>
    <t>12450</t>
  </si>
  <si>
    <t>6640</t>
  </si>
  <si>
    <t>7560</t>
  </si>
  <si>
    <t>6600</t>
  </si>
  <si>
    <t>Предельная стоимость лота составляет 5 003 502,00  руб. (без НДС)</t>
  </si>
  <si>
    <t>Республика Башкортостан, г. Уфа, ул. Ленина, 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</si>
</sst>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4" fontId="0" fillId="0" borderId="1" xfId="0" applyNumberFormat="1" applyBorder="1" applyAlignment="1">
      <alignment horizontal="left" vertical="top"/>
    </xf>
    <xf numFmtId="4" fontId="0" fillId="0" borderId="3" xfId="0" applyNumberFormat="1" applyBorder="1"/>
    <xf numFmtId="4" fontId="0" fillId="0" borderId="1" xfId="0" applyNumberFormat="1" applyBorder="1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10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V36"/>
  <sheetViews>
    <sheetView tabSelected="1" topLeftCell="A19" workbookViewId="0">
      <selection activeCell="F32" sqref="F32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2" customWidth="1"/>
    <col min="4" max="4" width="26.42578125" customWidth="1"/>
    <col min="5" max="5" width="26.42578125" style="12" customWidth="1"/>
    <col min="6" max="6" width="28.7109375" customWidth="1"/>
    <col min="13" max="13" width="17.85546875" customWidth="1"/>
    <col min="14" max="14" width="16.85546875" customWidth="1"/>
    <col min="15" max="15" width="17.7109375" customWidth="1"/>
    <col min="16" max="16" width="18.7109375" customWidth="1"/>
    <col min="17" max="17" width="3.28515625" customWidth="1"/>
  </cols>
  <sheetData>
    <row r="1" spans="1:22" x14ac:dyDescent="0.25">
      <c r="P1" s="16" t="s">
        <v>22</v>
      </c>
    </row>
    <row r="2" spans="1:22" x14ac:dyDescent="0.25">
      <c r="B2" s="36" t="s">
        <v>10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22" x14ac:dyDescent="0.25">
      <c r="B3" t="s">
        <v>3</v>
      </c>
      <c r="D3" s="10" t="s">
        <v>55</v>
      </c>
      <c r="E3" s="10"/>
      <c r="F3" s="15"/>
      <c r="Q3" s="6"/>
    </row>
    <row r="4" spans="1:22" x14ac:dyDescent="0.25">
      <c r="B4" s="41" t="s">
        <v>0</v>
      </c>
      <c r="C4" s="52" t="s">
        <v>28</v>
      </c>
      <c r="D4" s="41" t="s">
        <v>24</v>
      </c>
      <c r="E4" s="52" t="s">
        <v>29</v>
      </c>
      <c r="F4" s="41" t="s">
        <v>1</v>
      </c>
      <c r="G4" s="41" t="s">
        <v>14</v>
      </c>
      <c r="H4" s="37" t="s">
        <v>15</v>
      </c>
      <c r="I4" s="37"/>
      <c r="J4" s="37"/>
      <c r="K4" s="37"/>
      <c r="L4" s="37"/>
      <c r="M4" s="50" t="s">
        <v>54</v>
      </c>
      <c r="N4" s="48" t="s">
        <v>20</v>
      </c>
      <c r="O4" s="54" t="s">
        <v>25</v>
      </c>
      <c r="P4" s="41" t="s">
        <v>2</v>
      </c>
      <c r="Q4" s="6"/>
    </row>
    <row r="5" spans="1:22" s="5" customFormat="1" ht="48.75" customHeight="1" x14ac:dyDescent="0.25">
      <c r="B5" s="41"/>
      <c r="C5" s="53"/>
      <c r="D5" s="41"/>
      <c r="E5" s="53"/>
      <c r="F5" s="41"/>
      <c r="G5" s="41"/>
      <c r="H5" s="4" t="s">
        <v>16</v>
      </c>
      <c r="I5" s="4" t="s">
        <v>17</v>
      </c>
      <c r="J5" s="4" t="s">
        <v>18</v>
      </c>
      <c r="K5" s="4" t="s">
        <v>19</v>
      </c>
      <c r="L5" s="4" t="s">
        <v>23</v>
      </c>
      <c r="M5" s="51"/>
      <c r="N5" s="49"/>
      <c r="O5" s="54"/>
      <c r="P5" s="41"/>
    </row>
    <row r="6" spans="1:22" x14ac:dyDescent="0.25">
      <c r="B6" s="1">
        <v>1</v>
      </c>
      <c r="C6" s="21">
        <v>2</v>
      </c>
      <c r="D6" s="1">
        <v>3</v>
      </c>
      <c r="E6" s="22">
        <v>4</v>
      </c>
      <c r="F6" s="1">
        <v>5</v>
      </c>
      <c r="G6" s="1">
        <v>6</v>
      </c>
      <c r="H6" s="9">
        <v>7</v>
      </c>
      <c r="I6" s="9">
        <v>8</v>
      </c>
      <c r="J6" s="9">
        <v>9</v>
      </c>
      <c r="K6" s="9">
        <v>10</v>
      </c>
      <c r="L6" s="1">
        <v>11</v>
      </c>
      <c r="M6" s="9">
        <v>12</v>
      </c>
      <c r="N6" s="9">
        <v>13</v>
      </c>
      <c r="O6" s="9">
        <v>14</v>
      </c>
      <c r="P6" s="1">
        <v>15</v>
      </c>
    </row>
    <row r="7" spans="1:22" s="12" customFormat="1" ht="60" x14ac:dyDescent="0.25">
      <c r="B7" s="31"/>
      <c r="C7" s="11">
        <v>28236</v>
      </c>
      <c r="D7" s="31" t="s">
        <v>56</v>
      </c>
      <c r="E7" s="31"/>
      <c r="F7" s="32" t="s">
        <v>57</v>
      </c>
      <c r="G7" s="31"/>
      <c r="H7" s="31"/>
      <c r="I7" s="31"/>
      <c r="J7" s="31"/>
      <c r="K7" s="20" t="s">
        <v>59</v>
      </c>
      <c r="L7" s="20" t="s">
        <v>59</v>
      </c>
      <c r="M7" s="8">
        <v>21</v>
      </c>
      <c r="N7" s="8">
        <v>4410000</v>
      </c>
      <c r="O7" s="33">
        <f>N7*1.18</f>
        <v>5203800</v>
      </c>
      <c r="P7" s="2" t="s">
        <v>87</v>
      </c>
    </row>
    <row r="8" spans="1:22" s="12" customFormat="1" ht="120" x14ac:dyDescent="0.25">
      <c r="B8" s="11">
        <v>3</v>
      </c>
      <c r="C8" s="11">
        <v>43247</v>
      </c>
      <c r="D8" s="2" t="s">
        <v>42</v>
      </c>
      <c r="E8" s="2"/>
      <c r="F8" s="2" t="s">
        <v>41</v>
      </c>
      <c r="G8" s="7" t="s">
        <v>40</v>
      </c>
      <c r="H8" s="20"/>
      <c r="I8" s="20"/>
      <c r="J8" s="20"/>
      <c r="K8" s="20" t="s">
        <v>58</v>
      </c>
      <c r="L8" s="20" t="s">
        <v>58</v>
      </c>
      <c r="M8" s="8">
        <v>10</v>
      </c>
      <c r="N8" s="8">
        <v>132000</v>
      </c>
      <c r="O8" s="33">
        <f t="shared" ref="O8:O20" si="0">N8*1.18</f>
        <v>155760</v>
      </c>
      <c r="P8" s="2" t="s">
        <v>87</v>
      </c>
    </row>
    <row r="9" spans="1:22" s="12" customFormat="1" ht="120" x14ac:dyDescent="0.25">
      <c r="B9" s="11">
        <v>4</v>
      </c>
      <c r="C9" s="11" t="s">
        <v>43</v>
      </c>
      <c r="D9" s="2" t="s">
        <v>44</v>
      </c>
      <c r="E9" s="2"/>
      <c r="F9" s="2" t="s">
        <v>41</v>
      </c>
      <c r="G9" s="7" t="s">
        <v>40</v>
      </c>
      <c r="H9" s="20"/>
      <c r="I9" s="20"/>
      <c r="J9" s="20"/>
      <c r="K9" s="20" t="s">
        <v>60</v>
      </c>
      <c r="L9" s="20" t="s">
        <v>60</v>
      </c>
      <c r="M9" s="8">
        <v>6</v>
      </c>
      <c r="N9" s="8">
        <v>36000</v>
      </c>
      <c r="O9" s="33">
        <f t="shared" si="0"/>
        <v>42480</v>
      </c>
      <c r="P9" s="2" t="s">
        <v>87</v>
      </c>
    </row>
    <row r="10" spans="1:22" ht="120" x14ac:dyDescent="0.25">
      <c r="A10" s="12"/>
      <c r="B10" s="11">
        <v>5</v>
      </c>
      <c r="C10" s="11" t="s">
        <v>45</v>
      </c>
      <c r="D10" s="2" t="s">
        <v>46</v>
      </c>
      <c r="E10" s="2"/>
      <c r="F10" s="2" t="s">
        <v>41</v>
      </c>
      <c r="G10" s="7" t="s">
        <v>40</v>
      </c>
      <c r="H10" s="20"/>
      <c r="I10" s="20"/>
      <c r="J10" s="20"/>
      <c r="K10" s="20" t="s">
        <v>61</v>
      </c>
      <c r="L10" s="20" t="s">
        <v>61</v>
      </c>
      <c r="M10" s="8">
        <v>5</v>
      </c>
      <c r="N10" s="8">
        <v>77400</v>
      </c>
      <c r="O10" s="33">
        <f t="shared" si="0"/>
        <v>91332</v>
      </c>
      <c r="P10" s="2" t="s">
        <v>87</v>
      </c>
      <c r="Q10" s="12"/>
    </row>
    <row r="11" spans="1:22" s="12" customFormat="1" ht="120" x14ac:dyDescent="0.25">
      <c r="B11" s="11">
        <v>7</v>
      </c>
      <c r="C11" s="11">
        <v>43250</v>
      </c>
      <c r="D11" s="2" t="s">
        <v>62</v>
      </c>
      <c r="E11" s="2"/>
      <c r="F11" s="2" t="s">
        <v>41</v>
      </c>
      <c r="G11" s="7" t="s">
        <v>40</v>
      </c>
      <c r="H11" s="20"/>
      <c r="I11" s="20"/>
      <c r="J11" s="20"/>
      <c r="K11" s="20" t="s">
        <v>63</v>
      </c>
      <c r="L11" s="20" t="s">
        <v>64</v>
      </c>
      <c r="M11" s="8">
        <v>4</v>
      </c>
      <c r="N11" s="8">
        <v>151400</v>
      </c>
      <c r="O11" s="33">
        <f t="shared" si="0"/>
        <v>178652</v>
      </c>
      <c r="P11" s="2" t="s">
        <v>87</v>
      </c>
      <c r="R11" s="3"/>
      <c r="S11" s="3"/>
      <c r="T11" s="3"/>
      <c r="U11" s="3"/>
      <c r="V11" s="3"/>
    </row>
    <row r="12" spans="1:22" ht="120" x14ac:dyDescent="0.25">
      <c r="A12" s="12"/>
      <c r="B12" s="11">
        <v>7</v>
      </c>
      <c r="C12" s="11" t="s">
        <v>47</v>
      </c>
      <c r="D12" s="2" t="s">
        <v>48</v>
      </c>
      <c r="E12" s="2"/>
      <c r="F12" s="2" t="s">
        <v>41</v>
      </c>
      <c r="G12" s="7" t="s">
        <v>40</v>
      </c>
      <c r="H12" s="20"/>
      <c r="I12" s="20"/>
      <c r="J12" s="20"/>
      <c r="K12" s="20" t="s">
        <v>65</v>
      </c>
      <c r="L12" s="20" t="s">
        <v>65</v>
      </c>
      <c r="M12" s="8">
        <v>3</v>
      </c>
      <c r="N12" s="8">
        <v>37080</v>
      </c>
      <c r="O12" s="33">
        <f t="shared" si="0"/>
        <v>43754.399999999994</v>
      </c>
      <c r="P12" s="2" t="s">
        <v>87</v>
      </c>
      <c r="Q12" s="12"/>
      <c r="R12" s="3"/>
      <c r="S12" s="3"/>
      <c r="T12" s="3"/>
      <c r="U12" s="3"/>
      <c r="V12" s="3"/>
    </row>
    <row r="13" spans="1:22" s="12" customFormat="1" ht="120" x14ac:dyDescent="0.25">
      <c r="B13" s="11">
        <v>8</v>
      </c>
      <c r="C13" s="11" t="s">
        <v>49</v>
      </c>
      <c r="D13" s="2" t="s">
        <v>66</v>
      </c>
      <c r="E13" s="2"/>
      <c r="F13" s="2" t="s">
        <v>41</v>
      </c>
      <c r="G13" s="7" t="s">
        <v>40</v>
      </c>
      <c r="H13" s="20"/>
      <c r="I13" s="20"/>
      <c r="J13" s="20"/>
      <c r="K13" s="20" t="s">
        <v>67</v>
      </c>
      <c r="L13" s="20" t="s">
        <v>67</v>
      </c>
      <c r="M13" s="8">
        <v>2.5</v>
      </c>
      <c r="N13" s="8">
        <v>8425</v>
      </c>
      <c r="O13" s="33">
        <f t="shared" si="0"/>
        <v>9941.5</v>
      </c>
      <c r="P13" s="2" t="s">
        <v>87</v>
      </c>
    </row>
    <row r="14" spans="1:22" ht="120" x14ac:dyDescent="0.25">
      <c r="A14" s="12"/>
      <c r="B14" s="11">
        <v>8</v>
      </c>
      <c r="C14" s="11">
        <v>43253</v>
      </c>
      <c r="D14" s="2" t="s">
        <v>50</v>
      </c>
      <c r="E14" s="2"/>
      <c r="F14" s="2" t="s">
        <v>41</v>
      </c>
      <c r="G14" s="7" t="s">
        <v>40</v>
      </c>
      <c r="H14" s="20"/>
      <c r="I14" s="20"/>
      <c r="J14" s="20"/>
      <c r="K14" s="20" t="s">
        <v>68</v>
      </c>
      <c r="L14" s="20" t="s">
        <v>68</v>
      </c>
      <c r="M14" s="8">
        <v>2</v>
      </c>
      <c r="N14" s="8">
        <v>111800</v>
      </c>
      <c r="O14" s="33">
        <f t="shared" si="0"/>
        <v>131924</v>
      </c>
      <c r="P14" s="2" t="s">
        <v>87</v>
      </c>
      <c r="Q14" s="12"/>
    </row>
    <row r="15" spans="1:22" s="12" customFormat="1" ht="120" x14ac:dyDescent="0.25">
      <c r="B15" s="11">
        <v>10</v>
      </c>
      <c r="C15" s="11" t="s">
        <v>69</v>
      </c>
      <c r="D15" s="2" t="s">
        <v>70</v>
      </c>
      <c r="E15" s="2"/>
      <c r="F15" s="2" t="s">
        <v>41</v>
      </c>
      <c r="G15" s="7" t="s">
        <v>40</v>
      </c>
      <c r="H15" s="20"/>
      <c r="I15" s="20"/>
      <c r="J15" s="20"/>
      <c r="K15" s="20" t="s">
        <v>81</v>
      </c>
      <c r="L15" s="20" t="s">
        <v>81</v>
      </c>
      <c r="M15" s="8">
        <v>1</v>
      </c>
      <c r="N15" s="8">
        <v>27640</v>
      </c>
      <c r="O15" s="33">
        <f t="shared" si="0"/>
        <v>32615.199999999997</v>
      </c>
      <c r="P15" s="2" t="s">
        <v>87</v>
      </c>
    </row>
    <row r="16" spans="1:22" s="12" customFormat="1" ht="120" x14ac:dyDescent="0.25">
      <c r="B16" s="11">
        <v>11</v>
      </c>
      <c r="C16" s="11" t="s">
        <v>71</v>
      </c>
      <c r="D16" s="2" t="s">
        <v>72</v>
      </c>
      <c r="E16" s="2"/>
      <c r="F16" s="2" t="s">
        <v>41</v>
      </c>
      <c r="G16" s="7" t="s">
        <v>40</v>
      </c>
      <c r="H16" s="20"/>
      <c r="I16" s="20"/>
      <c r="J16" s="20"/>
      <c r="K16" s="20" t="s">
        <v>82</v>
      </c>
      <c r="L16" s="20" t="s">
        <v>82</v>
      </c>
      <c r="M16" s="8">
        <v>0.5</v>
      </c>
      <c r="N16" s="8">
        <v>6225</v>
      </c>
      <c r="O16" s="33">
        <f t="shared" si="0"/>
        <v>7345.5</v>
      </c>
      <c r="P16" s="2" t="s">
        <v>87</v>
      </c>
    </row>
    <row r="17" spans="1:17" s="12" customFormat="1" ht="120" x14ac:dyDescent="0.25">
      <c r="B17" s="11">
        <v>12</v>
      </c>
      <c r="C17" s="11" t="s">
        <v>73</v>
      </c>
      <c r="D17" s="2" t="s">
        <v>74</v>
      </c>
      <c r="E17" s="2"/>
      <c r="F17" s="2" t="s">
        <v>41</v>
      </c>
      <c r="G17" s="7" t="s">
        <v>40</v>
      </c>
      <c r="H17" s="20"/>
      <c r="I17" s="20"/>
      <c r="J17" s="20"/>
      <c r="K17" s="20" t="s">
        <v>83</v>
      </c>
      <c r="L17" s="20" t="s">
        <v>83</v>
      </c>
      <c r="M17" s="8">
        <v>0.3</v>
      </c>
      <c r="N17" s="8">
        <v>1992</v>
      </c>
      <c r="O17" s="33">
        <f t="shared" si="0"/>
        <v>2350.56</v>
      </c>
      <c r="P17" s="2" t="s">
        <v>87</v>
      </c>
    </row>
    <row r="18" spans="1:17" s="12" customFormat="1" ht="120" x14ac:dyDescent="0.25">
      <c r="B18" s="11">
        <v>13</v>
      </c>
      <c r="C18" s="11" t="s">
        <v>75</v>
      </c>
      <c r="D18" s="2" t="s">
        <v>76</v>
      </c>
      <c r="E18" s="2"/>
      <c r="F18" s="2" t="s">
        <v>41</v>
      </c>
      <c r="G18" s="7" t="s">
        <v>40</v>
      </c>
      <c r="H18" s="20"/>
      <c r="I18" s="20"/>
      <c r="J18" s="20"/>
      <c r="K18" s="20" t="s">
        <v>84</v>
      </c>
      <c r="L18" s="20" t="s">
        <v>84</v>
      </c>
      <c r="M18" s="8">
        <v>0.25</v>
      </c>
      <c r="N18" s="8">
        <v>1890</v>
      </c>
      <c r="O18" s="33">
        <f t="shared" si="0"/>
        <v>2230.1999999999998</v>
      </c>
      <c r="P18" s="2" t="s">
        <v>87</v>
      </c>
    </row>
    <row r="19" spans="1:17" s="12" customFormat="1" ht="120" x14ac:dyDescent="0.25">
      <c r="B19" s="11">
        <v>14</v>
      </c>
      <c r="C19" s="11" t="s">
        <v>77</v>
      </c>
      <c r="D19" s="2" t="s">
        <v>78</v>
      </c>
      <c r="E19" s="2"/>
      <c r="F19" s="2" t="s">
        <v>41</v>
      </c>
      <c r="G19" s="7" t="s">
        <v>40</v>
      </c>
      <c r="H19" s="20"/>
      <c r="I19" s="20"/>
      <c r="J19" s="20"/>
      <c r="K19" s="20" t="s">
        <v>85</v>
      </c>
      <c r="L19" s="20" t="s">
        <v>85</v>
      </c>
      <c r="M19" s="8">
        <v>0.15</v>
      </c>
      <c r="N19" s="8">
        <v>990</v>
      </c>
      <c r="O19" s="33">
        <f t="shared" si="0"/>
        <v>1168.2</v>
      </c>
      <c r="P19" s="2" t="s">
        <v>87</v>
      </c>
    </row>
    <row r="20" spans="1:17" s="12" customFormat="1" ht="120" x14ac:dyDescent="0.25">
      <c r="B20" s="11">
        <v>15</v>
      </c>
      <c r="C20" s="11" t="s">
        <v>79</v>
      </c>
      <c r="D20" s="2" t="s">
        <v>80</v>
      </c>
      <c r="E20" s="2"/>
      <c r="F20" s="2" t="s">
        <v>41</v>
      </c>
      <c r="G20" s="7" t="s">
        <v>40</v>
      </c>
      <c r="H20" s="20"/>
      <c r="I20" s="20"/>
      <c r="J20" s="20"/>
      <c r="K20" s="20" t="s">
        <v>85</v>
      </c>
      <c r="L20" s="20" t="s">
        <v>85</v>
      </c>
      <c r="M20" s="8">
        <v>0.1</v>
      </c>
      <c r="N20" s="8">
        <v>660</v>
      </c>
      <c r="O20" s="33">
        <f t="shared" si="0"/>
        <v>778.8</v>
      </c>
      <c r="P20" s="2" t="s">
        <v>87</v>
      </c>
    </row>
    <row r="21" spans="1:17" s="12" customFormat="1" x14ac:dyDescent="0.25">
      <c r="B21" s="19"/>
      <c r="C21" s="19"/>
      <c r="D21" s="13"/>
      <c r="E21" s="13"/>
      <c r="F21" s="13"/>
      <c r="G21" s="14"/>
      <c r="H21" s="14"/>
      <c r="I21" s="14"/>
      <c r="J21" s="14"/>
      <c r="K21" s="14"/>
      <c r="L21" s="14"/>
      <c r="M21" s="14"/>
      <c r="N21" s="30">
        <v>5003502</v>
      </c>
      <c r="O21" s="34">
        <f>SUM(O7:O20)</f>
        <v>5904132.3600000003</v>
      </c>
      <c r="P21" s="3"/>
    </row>
    <row r="22" spans="1:17" x14ac:dyDescent="0.25">
      <c r="A22" s="12"/>
      <c r="B22" s="17"/>
      <c r="C22" s="17"/>
      <c r="D22" s="18"/>
      <c r="E22" s="18"/>
      <c r="F22" s="18"/>
      <c r="G22" s="17"/>
      <c r="H22" s="17"/>
      <c r="I22" s="17"/>
      <c r="J22" s="17"/>
      <c r="K22" s="17"/>
      <c r="L22" s="17"/>
      <c r="M22" s="17"/>
      <c r="N22" s="17" t="s">
        <v>21</v>
      </c>
      <c r="O22" s="35">
        <f>O21-N21</f>
        <v>900630.36000000034</v>
      </c>
      <c r="P22" s="3"/>
      <c r="Q22" s="12"/>
    </row>
    <row r="23" spans="1:17" x14ac:dyDescent="0.25">
      <c r="A23" s="12"/>
      <c r="B23" s="42" t="s">
        <v>86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4"/>
      <c r="Q23" s="12"/>
    </row>
    <row r="24" spans="1:17" x14ac:dyDescent="0.25">
      <c r="B24" s="38" t="s">
        <v>4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40"/>
    </row>
    <row r="25" spans="1:17" x14ac:dyDescent="0.25">
      <c r="B25" s="37" t="s">
        <v>5</v>
      </c>
      <c r="C25" s="37"/>
      <c r="D25" s="37"/>
      <c r="E25" s="42" t="s">
        <v>51</v>
      </c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4"/>
    </row>
    <row r="26" spans="1:17" ht="32.1" customHeight="1" x14ac:dyDescent="0.25">
      <c r="B26" s="37" t="s">
        <v>6</v>
      </c>
      <c r="C26" s="37"/>
      <c r="D26" s="37"/>
      <c r="E26" s="55" t="s">
        <v>9</v>
      </c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7"/>
      <c r="Q26" s="3"/>
    </row>
    <row r="27" spans="1:17" x14ac:dyDescent="0.25">
      <c r="A27" s="12"/>
      <c r="B27" s="45" t="s">
        <v>27</v>
      </c>
      <c r="C27" s="46"/>
      <c r="D27" s="47"/>
      <c r="E27" s="42" t="s">
        <v>26</v>
      </c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4"/>
      <c r="Q27" s="12"/>
    </row>
    <row r="28" spans="1:17" x14ac:dyDescent="0.25">
      <c r="B28" s="37" t="s">
        <v>7</v>
      </c>
      <c r="C28" s="37"/>
      <c r="D28" s="37"/>
      <c r="E28" s="42" t="s">
        <v>52</v>
      </c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4"/>
    </row>
    <row r="29" spans="1:17" x14ac:dyDescent="0.25">
      <c r="B29" s="37" t="s">
        <v>8</v>
      </c>
      <c r="C29" s="37"/>
      <c r="D29" s="37"/>
      <c r="E29" s="42" t="s">
        <v>53</v>
      </c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4"/>
    </row>
    <row r="30" spans="1:17" x14ac:dyDescent="0.25">
      <c r="A30" s="12"/>
      <c r="B30" s="23"/>
      <c r="C30" s="23"/>
      <c r="D30" s="23"/>
      <c r="E30" s="23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12"/>
    </row>
    <row r="31" spans="1:17" x14ac:dyDescent="0.25">
      <c r="A31" s="27"/>
      <c r="B31" s="26" t="s">
        <v>30</v>
      </c>
      <c r="C31" s="26"/>
      <c r="D31" s="26"/>
      <c r="E31" s="26"/>
      <c r="F31" s="26"/>
      <c r="G31" s="26"/>
      <c r="H31" s="26"/>
      <c r="I31" s="26"/>
      <c r="J31" s="26"/>
      <c r="M31" s="12"/>
      <c r="O31" s="12"/>
    </row>
    <row r="32" spans="1:17" x14ac:dyDescent="0.25">
      <c r="A32" s="25"/>
      <c r="B32" s="26"/>
      <c r="C32" s="26"/>
      <c r="D32" s="26"/>
      <c r="E32" s="26"/>
      <c r="F32" s="26"/>
      <c r="G32" s="26"/>
      <c r="H32" s="26"/>
      <c r="I32" s="26"/>
      <c r="J32" s="26"/>
      <c r="K32" s="12"/>
      <c r="L32" s="12"/>
      <c r="M32" s="12"/>
      <c r="N32" s="12"/>
      <c r="O32" s="12"/>
      <c r="P32" s="12"/>
      <c r="Q32" s="12"/>
    </row>
    <row r="33" spans="2:5" x14ac:dyDescent="0.25">
      <c r="B33" t="s">
        <v>11</v>
      </c>
    </row>
    <row r="34" spans="2:5" x14ac:dyDescent="0.25">
      <c r="D34" s="6" t="str">
        <f>Query2_USERN</f>
        <v>Юмагулов Ильгам Ильдусович</v>
      </c>
      <c r="E34" s="6"/>
    </row>
    <row r="35" spans="2:5" x14ac:dyDescent="0.25">
      <c r="B35" t="s">
        <v>12</v>
      </c>
      <c r="D35" s="6" t="str">
        <f>Query2_USERT</f>
        <v>(347)221-54-32</v>
      </c>
      <c r="E35" s="6"/>
    </row>
    <row r="36" spans="2:5" x14ac:dyDescent="0.25">
      <c r="B36" t="s">
        <v>13</v>
      </c>
      <c r="D36" s="6" t="str">
        <f>Query2_USERE</f>
        <v/>
      </c>
      <c r="E36" s="6"/>
    </row>
  </sheetData>
  <mergeCells count="24">
    <mergeCell ref="B28:D28"/>
    <mergeCell ref="B29:D29"/>
    <mergeCell ref="O4:O5"/>
    <mergeCell ref="E4:E5"/>
    <mergeCell ref="E25:P25"/>
    <mergeCell ref="E29:P29"/>
    <mergeCell ref="E26:P26"/>
    <mergeCell ref="E27:P27"/>
    <mergeCell ref="E28:P28"/>
    <mergeCell ref="B27:D27"/>
    <mergeCell ref="F4:F5"/>
    <mergeCell ref="G4:G5"/>
    <mergeCell ref="H4:L4"/>
    <mergeCell ref="N4:N5"/>
    <mergeCell ref="M4:M5"/>
    <mergeCell ref="C4:C5"/>
    <mergeCell ref="B2:P2"/>
    <mergeCell ref="B26:D26"/>
    <mergeCell ref="B25:D25"/>
    <mergeCell ref="B24:P24"/>
    <mergeCell ref="B4:B5"/>
    <mergeCell ref="D4:D5"/>
    <mergeCell ref="P4:P5"/>
    <mergeCell ref="B23:P23"/>
  </mergeCells>
  <pageMargins left="0.78740157480314965" right="0.39370078740157483" top="0.78740157480314965" bottom="0.39370078740157483" header="0.31496062992125984" footer="0.31496062992125984"/>
  <pageSetup paperSize="9" scale="59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8" t="s">
        <v>31</v>
      </c>
      <c r="B5" t="e">
        <f>XLR_ERRNAME</f>
        <v>#NAME?</v>
      </c>
    </row>
    <row r="6" spans="1:14" x14ac:dyDescent="0.25">
      <c r="A6" t="s">
        <v>32</v>
      </c>
      <c r="B6">
        <v>9880</v>
      </c>
      <c r="C6" s="29" t="s">
        <v>33</v>
      </c>
      <c r="D6">
        <v>5854</v>
      </c>
      <c r="E6" s="29" t="s">
        <v>34</v>
      </c>
      <c r="F6" s="29" t="s">
        <v>35</v>
      </c>
      <c r="G6" s="29" t="s">
        <v>36</v>
      </c>
      <c r="H6" s="29" t="s">
        <v>36</v>
      </c>
      <c r="I6" s="29" t="s">
        <v>36</v>
      </c>
      <c r="J6" s="29" t="s">
        <v>34</v>
      </c>
      <c r="K6" s="29" t="s">
        <v>37</v>
      </c>
      <c r="L6" s="29" t="s">
        <v>38</v>
      </c>
      <c r="M6" s="29" t="s">
        <v>39</v>
      </c>
      <c r="N6" s="29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Юмагулов Ильгам Ильдусович</dc:creator>
  <cp:lastModifiedBy>Мигранова Регина Фангизовна</cp:lastModifiedBy>
  <cp:lastPrinted>2015-12-11T09:50:17Z</cp:lastPrinted>
  <dcterms:created xsi:type="dcterms:W3CDTF">2013-12-19T08:11:42Z</dcterms:created>
  <dcterms:modified xsi:type="dcterms:W3CDTF">2015-12-11T11:10:25Z</dcterms:modified>
</cp:coreProperties>
</file>