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Материалы" sheetId="1" r:id="rId1"/>
  </sheets>
  <definedNames>
    <definedName name="_xlnm._FilterDatabase" localSheetId="0" hidden="1">Материалы!$D$1:$D$130</definedName>
  </definedNames>
  <calcPr calcId="145621"/>
</workbook>
</file>

<file path=xl/calcChain.xml><?xml version="1.0" encoding="utf-8"?>
<calcChain xmlns="http://schemas.openxmlformats.org/spreadsheetml/2006/main">
  <c r="F83" i="1" l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N95" i="1" l="1"/>
  <c r="M95" i="1"/>
  <c r="L95" i="1"/>
  <c r="K95" i="1"/>
  <c r="F95" i="1"/>
  <c r="J87" i="1" l="1"/>
  <c r="G96" i="1"/>
  <c r="I87" i="1"/>
  <c r="K87" i="1"/>
  <c r="G83" i="1"/>
  <c r="J83" i="1" s="1"/>
  <c r="N83" i="1" s="1"/>
  <c r="G81" i="1"/>
  <c r="J81" i="1" s="1"/>
  <c r="N81" i="1" s="1"/>
  <c r="G80" i="1"/>
  <c r="K80" i="1" s="1"/>
  <c r="G79" i="1"/>
  <c r="J79" i="1" s="1"/>
  <c r="N79" i="1" s="1"/>
  <c r="G78" i="1"/>
  <c r="K78" i="1" s="1"/>
  <c r="G77" i="1"/>
  <c r="J77" i="1" s="1"/>
  <c r="N77" i="1" s="1"/>
  <c r="G76" i="1"/>
  <c r="K76" i="1" s="1"/>
  <c r="G75" i="1"/>
  <c r="H75" i="1" s="1"/>
  <c r="L75" i="1" s="1"/>
  <c r="G74" i="1"/>
  <c r="H74" i="1" s="1"/>
  <c r="L74" i="1" s="1"/>
  <c r="G73" i="1"/>
  <c r="I73" i="1" s="1"/>
  <c r="M73" i="1" s="1"/>
  <c r="G72" i="1"/>
  <c r="H72" i="1" s="1"/>
  <c r="L72" i="1" s="1"/>
  <c r="G71" i="1"/>
  <c r="H71" i="1" s="1"/>
  <c r="L71" i="1" s="1"/>
  <c r="L87" i="1" l="1"/>
  <c r="H96" i="1"/>
  <c r="M87" i="1"/>
  <c r="I96" i="1"/>
  <c r="N87" i="1"/>
  <c r="J96" i="1"/>
  <c r="K82" i="1"/>
  <c r="K72" i="1"/>
  <c r="I75" i="1"/>
  <c r="M75" i="1" s="1"/>
  <c r="K74" i="1"/>
  <c r="I76" i="1"/>
  <c r="M76" i="1" s="1"/>
  <c r="I77" i="1"/>
  <c r="M77" i="1" s="1"/>
  <c r="K77" i="1"/>
  <c r="H78" i="1"/>
  <c r="L78" i="1" s="1"/>
  <c r="J78" i="1"/>
  <c r="N78" i="1" s="1"/>
  <c r="I79" i="1"/>
  <c r="M79" i="1" s="1"/>
  <c r="K79" i="1"/>
  <c r="H80" i="1"/>
  <c r="L80" i="1" s="1"/>
  <c r="J80" i="1"/>
  <c r="N80" i="1" s="1"/>
  <c r="I81" i="1"/>
  <c r="M81" i="1" s="1"/>
  <c r="K81" i="1"/>
  <c r="I83" i="1"/>
  <c r="M83" i="1" s="1"/>
  <c r="K83" i="1"/>
  <c r="H77" i="1"/>
  <c r="L77" i="1" s="1"/>
  <c r="I78" i="1"/>
  <c r="M78" i="1" s="1"/>
  <c r="H79" i="1"/>
  <c r="L79" i="1" s="1"/>
  <c r="I80" i="1"/>
  <c r="M80" i="1" s="1"/>
  <c r="H81" i="1"/>
  <c r="L81" i="1" s="1"/>
  <c r="H83" i="1"/>
  <c r="L83" i="1" s="1"/>
  <c r="I71" i="1"/>
  <c r="M71" i="1" s="1"/>
  <c r="K71" i="1"/>
  <c r="K73" i="1"/>
  <c r="K75" i="1"/>
  <c r="J76" i="1"/>
  <c r="N76" i="1" s="1"/>
  <c r="H76" i="1"/>
  <c r="L76" i="1" s="1"/>
  <c r="J75" i="1"/>
  <c r="N75" i="1" s="1"/>
  <c r="J71" i="1"/>
  <c r="N71" i="1" s="1"/>
  <c r="I72" i="1"/>
  <c r="M72" i="1" s="1"/>
  <c r="I74" i="1"/>
  <c r="M74" i="1" s="1"/>
  <c r="J74" i="1"/>
  <c r="N74" i="1" s="1"/>
  <c r="J73" i="1"/>
  <c r="N73" i="1" s="1"/>
  <c r="H73" i="1"/>
  <c r="L73" i="1" s="1"/>
  <c r="J72" i="1"/>
  <c r="N72" i="1" s="1"/>
  <c r="L82" i="1" l="1"/>
  <c r="M82" i="1"/>
  <c r="N82" i="1"/>
  <c r="K21" i="1"/>
  <c r="F87" i="1"/>
  <c r="N86" i="1"/>
  <c r="L86" i="1"/>
  <c r="K86" i="1"/>
  <c r="F86" i="1"/>
  <c r="G116" i="1"/>
  <c r="K116" i="1" s="1"/>
  <c r="F116" i="1"/>
  <c r="N115" i="1"/>
  <c r="F115" i="1"/>
  <c r="N94" i="1"/>
  <c r="L94" i="1"/>
  <c r="K94" i="1"/>
  <c r="N93" i="1"/>
  <c r="L93" i="1"/>
  <c r="K93" i="1"/>
  <c r="N92" i="1"/>
  <c r="L92" i="1"/>
  <c r="K92" i="1"/>
  <c r="N91" i="1"/>
  <c r="L91" i="1"/>
  <c r="K91" i="1"/>
  <c r="N90" i="1"/>
  <c r="L90" i="1"/>
  <c r="K90" i="1"/>
  <c r="N89" i="1"/>
  <c r="L89" i="1"/>
  <c r="K89" i="1"/>
  <c r="F94" i="1"/>
  <c r="F93" i="1"/>
  <c r="F92" i="1"/>
  <c r="F91" i="1"/>
  <c r="F90" i="1"/>
  <c r="F89" i="1"/>
  <c r="L114" i="1"/>
  <c r="K114" i="1"/>
  <c r="N21" i="1" l="1"/>
  <c r="H21" i="1"/>
  <c r="L21" i="1" s="1"/>
  <c r="I21" i="1"/>
  <c r="M21" i="1" s="1"/>
  <c r="M86" i="1"/>
  <c r="J116" i="1"/>
  <c r="N116" i="1" s="1"/>
  <c r="H116" i="1"/>
  <c r="L116" i="1" s="1"/>
  <c r="M115" i="1"/>
  <c r="K115" i="1"/>
  <c r="H115" i="1"/>
  <c r="L115" i="1" s="1"/>
  <c r="I116" i="1"/>
  <c r="M116" i="1" s="1"/>
  <c r="M89" i="1"/>
  <c r="M90" i="1"/>
  <c r="M91" i="1"/>
  <c r="M92" i="1"/>
  <c r="M93" i="1"/>
  <c r="M94" i="1"/>
  <c r="N114" i="1"/>
  <c r="M114" i="1"/>
  <c r="K88" i="1"/>
  <c r="K96" i="1" s="1"/>
  <c r="G70" i="1"/>
  <c r="K70" i="1" s="1"/>
  <c r="G69" i="1"/>
  <c r="F88" i="1"/>
  <c r="F84" i="1"/>
  <c r="F96" i="1" l="1"/>
  <c r="K69" i="1"/>
  <c r="K84" i="1" s="1"/>
  <c r="G84" i="1"/>
  <c r="H69" i="1"/>
  <c r="H70" i="1"/>
  <c r="L70" i="1" s="1"/>
  <c r="L88" i="1"/>
  <c r="L96" i="1" s="1"/>
  <c r="J69" i="1"/>
  <c r="J70" i="1"/>
  <c r="N70" i="1" s="1"/>
  <c r="N88" i="1"/>
  <c r="N96" i="1" s="1"/>
  <c r="I69" i="1"/>
  <c r="I70" i="1"/>
  <c r="M70" i="1" s="1"/>
  <c r="M88" i="1"/>
  <c r="M96" i="1" s="1"/>
  <c r="F114" i="1"/>
  <c r="K66" i="1"/>
  <c r="L66" i="1"/>
  <c r="G22" i="1"/>
  <c r="J22" i="1" s="1"/>
  <c r="N22" i="1" s="1"/>
  <c r="G20" i="1"/>
  <c r="H20" i="1" s="1"/>
  <c r="L20" i="1" s="1"/>
  <c r="F113" i="1"/>
  <c r="M113" i="1"/>
  <c r="F112" i="1"/>
  <c r="L112" i="1"/>
  <c r="N64" i="1"/>
  <c r="G63" i="1"/>
  <c r="K63" i="1" s="1"/>
  <c r="G62" i="1"/>
  <c r="H62" i="1" s="1"/>
  <c r="L62" i="1" s="1"/>
  <c r="G61" i="1"/>
  <c r="K61" i="1" s="1"/>
  <c r="M69" i="1" l="1"/>
  <c r="M84" i="1" s="1"/>
  <c r="I84" i="1"/>
  <c r="L69" i="1"/>
  <c r="L84" i="1" s="1"/>
  <c r="H84" i="1"/>
  <c r="N69" i="1"/>
  <c r="N84" i="1" s="1"/>
  <c r="J84" i="1"/>
  <c r="I22" i="1"/>
  <c r="M22" i="1" s="1"/>
  <c r="K20" i="1"/>
  <c r="J66" i="1"/>
  <c r="N66" i="1" s="1"/>
  <c r="I66" i="1"/>
  <c r="M66" i="1" s="1"/>
  <c r="K22" i="1"/>
  <c r="H22" i="1"/>
  <c r="L22" i="1" s="1"/>
  <c r="J20" i="1"/>
  <c r="N20" i="1" s="1"/>
  <c r="I20" i="1"/>
  <c r="M20" i="1" s="1"/>
  <c r="N113" i="1"/>
  <c r="L113" i="1"/>
  <c r="K113" i="1"/>
  <c r="K112" i="1"/>
  <c r="M112" i="1"/>
  <c r="N112" i="1"/>
  <c r="J63" i="1"/>
  <c r="N63" i="1" s="1"/>
  <c r="I61" i="1"/>
  <c r="M61" i="1" s="1"/>
  <c r="H61" i="1"/>
  <c r="L61" i="1" s="1"/>
  <c r="J61" i="1"/>
  <c r="N61" i="1" s="1"/>
  <c r="M64" i="1"/>
  <c r="I62" i="1"/>
  <c r="M62" i="1" s="1"/>
  <c r="H63" i="1"/>
  <c r="L63" i="1" s="1"/>
  <c r="K64" i="1"/>
  <c r="J62" i="1"/>
  <c r="N62" i="1" s="1"/>
  <c r="I63" i="1"/>
  <c r="M63" i="1" s="1"/>
  <c r="L64" i="1"/>
  <c r="K62" i="1"/>
  <c r="G60" i="1" l="1"/>
  <c r="G48" i="1"/>
  <c r="J48" i="1" l="1"/>
  <c r="N48" i="1" s="1"/>
  <c r="K48" i="1"/>
  <c r="N47" i="1"/>
  <c r="K47" i="1"/>
  <c r="H47" i="1"/>
  <c r="L47" i="1" s="1"/>
  <c r="H60" i="1"/>
  <c r="L60" i="1" s="1"/>
  <c r="K60" i="1"/>
  <c r="I48" i="1"/>
  <c r="M48" i="1" s="1"/>
  <c r="I47" i="1"/>
  <c r="M47" i="1" s="1"/>
  <c r="H48" i="1"/>
  <c r="L48" i="1" s="1"/>
  <c r="I60" i="1"/>
  <c r="M60" i="1" s="1"/>
  <c r="J60" i="1"/>
  <c r="N60" i="1" s="1"/>
  <c r="G7" i="1"/>
  <c r="K7" i="1" s="1"/>
  <c r="J7" i="1" l="1"/>
  <c r="N7" i="1" s="1"/>
  <c r="H7" i="1"/>
  <c r="L7" i="1" s="1"/>
  <c r="I7" i="1"/>
  <c r="M7" i="1" s="1"/>
  <c r="G65" i="1"/>
  <c r="K65" i="1" s="1"/>
  <c r="I59" i="1"/>
  <c r="M59" i="1" s="1"/>
  <c r="I58" i="1"/>
  <c r="M58" i="1" s="1"/>
  <c r="G57" i="1"/>
  <c r="G56" i="1"/>
  <c r="I56" i="1" s="1"/>
  <c r="M56" i="1" s="1"/>
  <c r="G55" i="1"/>
  <c r="G54" i="1"/>
  <c r="I54" i="1" s="1"/>
  <c r="M54" i="1" s="1"/>
  <c r="G53" i="1"/>
  <c r="I52" i="1"/>
  <c r="M52" i="1" s="1"/>
  <c r="G50" i="1"/>
  <c r="I50" i="1" s="1"/>
  <c r="M50" i="1" s="1"/>
  <c r="G46" i="1"/>
  <c r="G45" i="1"/>
  <c r="J45" i="1" s="1"/>
  <c r="N45" i="1" s="1"/>
  <c r="G44" i="1"/>
  <c r="G43" i="1"/>
  <c r="N29" i="1"/>
  <c r="N43" i="1" l="1"/>
  <c r="N27" i="1"/>
  <c r="H58" i="1"/>
  <c r="L58" i="1" s="1"/>
  <c r="H59" i="1"/>
  <c r="L59" i="1" s="1"/>
  <c r="K56" i="1"/>
  <c r="K52" i="1"/>
  <c r="K59" i="1"/>
  <c r="H65" i="1"/>
  <c r="L65" i="1" s="1"/>
  <c r="K50" i="1"/>
  <c r="K54" i="1"/>
  <c r="K58" i="1"/>
  <c r="J65" i="1"/>
  <c r="N65" i="1" s="1"/>
  <c r="I65" i="1"/>
  <c r="M65" i="1" s="1"/>
  <c r="N28" i="1"/>
  <c r="K28" i="1"/>
  <c r="N42" i="1"/>
  <c r="K42" i="1"/>
  <c r="J44" i="1"/>
  <c r="N44" i="1" s="1"/>
  <c r="K44" i="1"/>
  <c r="J46" i="1"/>
  <c r="N46" i="1" s="1"/>
  <c r="K46" i="1"/>
  <c r="I49" i="1"/>
  <c r="M49" i="1" s="1"/>
  <c r="K49" i="1"/>
  <c r="I51" i="1"/>
  <c r="M51" i="1" s="1"/>
  <c r="K51" i="1"/>
  <c r="I53" i="1"/>
  <c r="M53" i="1" s="1"/>
  <c r="K53" i="1"/>
  <c r="I55" i="1"/>
  <c r="M55" i="1" s="1"/>
  <c r="K55" i="1"/>
  <c r="I57" i="1"/>
  <c r="M57" i="1" s="1"/>
  <c r="K57" i="1"/>
  <c r="K27" i="1"/>
  <c r="K29" i="1"/>
  <c r="K43" i="1"/>
  <c r="K45" i="1"/>
  <c r="H51" i="1"/>
  <c r="L51" i="1" s="1"/>
  <c r="L52" i="1"/>
  <c r="H49" i="1"/>
  <c r="L49" i="1" s="1"/>
  <c r="H50" i="1"/>
  <c r="L50" i="1" s="1"/>
  <c r="H54" i="1"/>
  <c r="L54" i="1" s="1"/>
  <c r="H56" i="1"/>
  <c r="L56" i="1" s="1"/>
  <c r="N59" i="1"/>
  <c r="N58" i="1"/>
  <c r="H57" i="1"/>
  <c r="L57" i="1" s="1"/>
  <c r="J57" i="1"/>
  <c r="N57" i="1" s="1"/>
  <c r="J56" i="1"/>
  <c r="N56" i="1" s="1"/>
  <c r="J55" i="1"/>
  <c r="N55" i="1" s="1"/>
  <c r="H55" i="1"/>
  <c r="L55" i="1" s="1"/>
  <c r="J54" i="1"/>
  <c r="N54" i="1" s="1"/>
  <c r="J53" i="1"/>
  <c r="N53" i="1" s="1"/>
  <c r="H53" i="1"/>
  <c r="L53" i="1" s="1"/>
  <c r="N52" i="1"/>
  <c r="N51" i="1"/>
  <c r="J50" i="1"/>
  <c r="N50" i="1" s="1"/>
  <c r="N49" i="1"/>
  <c r="I27" i="1"/>
  <c r="I28" i="1"/>
  <c r="M28" i="1" s="1"/>
  <c r="I29" i="1"/>
  <c r="M29" i="1" s="1"/>
  <c r="I42" i="1"/>
  <c r="M42" i="1" s="1"/>
  <c r="I43" i="1"/>
  <c r="M43" i="1" s="1"/>
  <c r="I44" i="1"/>
  <c r="M44" i="1" s="1"/>
  <c r="I45" i="1"/>
  <c r="M45" i="1" s="1"/>
  <c r="I46" i="1"/>
  <c r="M46" i="1" s="1"/>
  <c r="H27" i="1"/>
  <c r="H28" i="1"/>
  <c r="L28" i="1" s="1"/>
  <c r="H29" i="1"/>
  <c r="L29" i="1" s="1"/>
  <c r="H42" i="1"/>
  <c r="L42" i="1" s="1"/>
  <c r="H43" i="1"/>
  <c r="L43" i="1" s="1"/>
  <c r="H44" i="1"/>
  <c r="L44" i="1" s="1"/>
  <c r="H45" i="1"/>
  <c r="L45" i="1" s="1"/>
  <c r="H46" i="1"/>
  <c r="L46" i="1" s="1"/>
  <c r="G106" i="1"/>
  <c r="G110" i="1"/>
  <c r="G108" i="1"/>
  <c r="G102" i="1"/>
  <c r="G15" i="1"/>
  <c r="G26" i="1"/>
  <c r="G25" i="1"/>
  <c r="G34" i="1"/>
  <c r="G41" i="1"/>
  <c r="G36" i="1"/>
  <c r="G37" i="1"/>
  <c r="G40" i="1"/>
  <c r="G33" i="1"/>
  <c r="G32" i="1"/>
  <c r="G38" i="1"/>
  <c r="G39" i="1"/>
  <c r="G17" i="1"/>
  <c r="G16" i="1"/>
  <c r="G31" i="1"/>
  <c r="G30" i="1"/>
  <c r="G24" i="1"/>
  <c r="G23" i="1"/>
  <c r="G19" i="1"/>
  <c r="G18" i="1"/>
  <c r="G14" i="1"/>
  <c r="G12" i="1"/>
  <c r="G9" i="1"/>
  <c r="G10" i="1"/>
  <c r="G8" i="1"/>
  <c r="G11" i="1"/>
  <c r="L27" i="1" l="1"/>
  <c r="M27" i="1"/>
  <c r="I102" i="1"/>
  <c r="M102" i="1" s="1"/>
  <c r="K102" i="1"/>
  <c r="I104" i="1"/>
  <c r="M104" i="1" s="1"/>
  <c r="K104" i="1"/>
  <c r="N107" i="1"/>
  <c r="K107" i="1"/>
  <c r="I110" i="1"/>
  <c r="M110" i="1" s="1"/>
  <c r="K110" i="1"/>
  <c r="N109" i="1"/>
  <c r="K109" i="1"/>
  <c r="M105" i="1"/>
  <c r="K105" i="1"/>
  <c r="I103" i="1"/>
  <c r="M103" i="1" s="1"/>
  <c r="K103" i="1"/>
  <c r="I108" i="1"/>
  <c r="M108" i="1" s="1"/>
  <c r="K108" i="1"/>
  <c r="M111" i="1"/>
  <c r="K111" i="1"/>
  <c r="I106" i="1"/>
  <c r="M106" i="1" s="1"/>
  <c r="K106" i="1"/>
  <c r="H106" i="1"/>
  <c r="L106" i="1" s="1"/>
  <c r="I8" i="1"/>
  <c r="M8" i="1" s="1"/>
  <c r="K8" i="1"/>
  <c r="I9" i="1"/>
  <c r="M9" i="1" s="1"/>
  <c r="K9" i="1"/>
  <c r="M13" i="1"/>
  <c r="K13" i="1"/>
  <c r="I18" i="1"/>
  <c r="M18" i="1" s="1"/>
  <c r="K18" i="1"/>
  <c r="I23" i="1"/>
  <c r="M23" i="1" s="1"/>
  <c r="K23" i="1"/>
  <c r="I30" i="1"/>
  <c r="M30" i="1" s="1"/>
  <c r="K30" i="1"/>
  <c r="I16" i="1"/>
  <c r="M16" i="1" s="1"/>
  <c r="K16" i="1"/>
  <c r="I39" i="1"/>
  <c r="M39" i="1" s="1"/>
  <c r="K39" i="1"/>
  <c r="I32" i="1"/>
  <c r="M32" i="1" s="1"/>
  <c r="K32" i="1"/>
  <c r="I40" i="1"/>
  <c r="M40" i="1" s="1"/>
  <c r="K40" i="1"/>
  <c r="I41" i="1"/>
  <c r="M41" i="1" s="1"/>
  <c r="K41" i="1"/>
  <c r="J34" i="1"/>
  <c r="N34" i="1" s="1"/>
  <c r="K34" i="1"/>
  <c r="M35" i="1"/>
  <c r="K35" i="1"/>
  <c r="J15" i="1"/>
  <c r="N15" i="1" s="1"/>
  <c r="K15" i="1"/>
  <c r="J11" i="1"/>
  <c r="N11" i="1" s="1"/>
  <c r="K11" i="1"/>
  <c r="J10" i="1"/>
  <c r="N10" i="1" s="1"/>
  <c r="K10" i="1"/>
  <c r="J12" i="1"/>
  <c r="N12" i="1" s="1"/>
  <c r="K12" i="1"/>
  <c r="I14" i="1"/>
  <c r="M14" i="1" s="1"/>
  <c r="K14" i="1"/>
  <c r="J19" i="1"/>
  <c r="N19" i="1" s="1"/>
  <c r="K19" i="1"/>
  <c r="J24" i="1"/>
  <c r="N24" i="1" s="1"/>
  <c r="K24" i="1"/>
  <c r="J31" i="1"/>
  <c r="N31" i="1" s="1"/>
  <c r="K31" i="1"/>
  <c r="J17" i="1"/>
  <c r="N17" i="1" s="1"/>
  <c r="K17" i="1"/>
  <c r="J38" i="1"/>
  <c r="N38" i="1" s="1"/>
  <c r="K38" i="1"/>
  <c r="J33" i="1"/>
  <c r="N33" i="1" s="1"/>
  <c r="K33" i="1"/>
  <c r="J37" i="1"/>
  <c r="N37" i="1" s="1"/>
  <c r="K37" i="1"/>
  <c r="I36" i="1"/>
  <c r="M36" i="1" s="1"/>
  <c r="K36" i="1"/>
  <c r="H41" i="1"/>
  <c r="L41" i="1" s="1"/>
  <c r="I25" i="1"/>
  <c r="M25" i="1" s="1"/>
  <c r="K25" i="1"/>
  <c r="I26" i="1"/>
  <c r="M26" i="1" s="1"/>
  <c r="K26" i="1"/>
  <c r="H103" i="1"/>
  <c r="L103" i="1" s="1"/>
  <c r="H8" i="1"/>
  <c r="L8" i="1" s="1"/>
  <c r="H108" i="1"/>
  <c r="L108" i="1" s="1"/>
  <c r="J102" i="1"/>
  <c r="N102" i="1" s="1"/>
  <c r="H32" i="1"/>
  <c r="L32" i="1" s="1"/>
  <c r="H102" i="1"/>
  <c r="L102" i="1" s="1"/>
  <c r="L111" i="1"/>
  <c r="H18" i="1"/>
  <c r="L18" i="1" s="1"/>
  <c r="J32" i="1"/>
  <c r="N32" i="1" s="1"/>
  <c r="H40" i="1"/>
  <c r="L40" i="1" s="1"/>
  <c r="H25" i="1"/>
  <c r="L25" i="1" s="1"/>
  <c r="N103" i="1"/>
  <c r="J108" i="1"/>
  <c r="N108" i="1" s="1"/>
  <c r="N111" i="1"/>
  <c r="J106" i="1"/>
  <c r="N106" i="1" s="1"/>
  <c r="J26" i="1"/>
  <c r="N26" i="1" s="1"/>
  <c r="H26" i="1"/>
  <c r="L26" i="1" s="1"/>
  <c r="J25" i="1"/>
  <c r="N25" i="1" s="1"/>
  <c r="J41" i="1"/>
  <c r="N41" i="1" s="1"/>
  <c r="J40" i="1"/>
  <c r="N40" i="1" s="1"/>
  <c r="J39" i="1"/>
  <c r="N39" i="1" s="1"/>
  <c r="H39" i="1"/>
  <c r="L39" i="1" s="1"/>
  <c r="J16" i="1"/>
  <c r="N16" i="1" s="1"/>
  <c r="H16" i="1"/>
  <c r="L16" i="1" s="1"/>
  <c r="J30" i="1"/>
  <c r="N30" i="1" s="1"/>
  <c r="H30" i="1"/>
  <c r="L30" i="1" s="1"/>
  <c r="J23" i="1"/>
  <c r="N23" i="1" s="1"/>
  <c r="H23" i="1"/>
  <c r="L23" i="1" s="1"/>
  <c r="J18" i="1"/>
  <c r="N18" i="1" s="1"/>
  <c r="N13" i="1"/>
  <c r="L13" i="1"/>
  <c r="J9" i="1"/>
  <c r="N9" i="1" s="1"/>
  <c r="H9" i="1"/>
  <c r="L9" i="1" s="1"/>
  <c r="J8" i="1"/>
  <c r="N8" i="1" s="1"/>
  <c r="M107" i="1"/>
  <c r="M109" i="1"/>
  <c r="H104" i="1"/>
  <c r="L104" i="1" s="1"/>
  <c r="N104" i="1"/>
  <c r="L107" i="1"/>
  <c r="H110" i="1"/>
  <c r="L110" i="1" s="1"/>
  <c r="J110" i="1"/>
  <c r="N110" i="1" s="1"/>
  <c r="L109" i="1"/>
  <c r="L105" i="1"/>
  <c r="N105" i="1"/>
  <c r="I11" i="1"/>
  <c r="M11" i="1" s="1"/>
  <c r="I10" i="1"/>
  <c r="M10" i="1" s="1"/>
  <c r="I12" i="1"/>
  <c r="M12" i="1" s="1"/>
  <c r="I19" i="1"/>
  <c r="M19" i="1" s="1"/>
  <c r="I24" i="1"/>
  <c r="M24" i="1" s="1"/>
  <c r="I31" i="1"/>
  <c r="M31" i="1" s="1"/>
  <c r="I17" i="1"/>
  <c r="M17" i="1" s="1"/>
  <c r="I38" i="1"/>
  <c r="M38" i="1" s="1"/>
  <c r="I33" i="1"/>
  <c r="M33" i="1" s="1"/>
  <c r="I37" i="1"/>
  <c r="M37" i="1" s="1"/>
  <c r="I34" i="1"/>
  <c r="M34" i="1" s="1"/>
  <c r="I15" i="1"/>
  <c r="M15" i="1" s="1"/>
  <c r="H11" i="1"/>
  <c r="L11" i="1" s="1"/>
  <c r="H10" i="1"/>
  <c r="L10" i="1" s="1"/>
  <c r="H12" i="1"/>
  <c r="L12" i="1" s="1"/>
  <c r="H14" i="1"/>
  <c r="L14" i="1" s="1"/>
  <c r="J14" i="1"/>
  <c r="N14" i="1" s="1"/>
  <c r="H19" i="1"/>
  <c r="L19" i="1" s="1"/>
  <c r="H24" i="1"/>
  <c r="L24" i="1" s="1"/>
  <c r="H31" i="1"/>
  <c r="L31" i="1" s="1"/>
  <c r="H17" i="1"/>
  <c r="L17" i="1" s="1"/>
  <c r="H38" i="1"/>
  <c r="L38" i="1" s="1"/>
  <c r="H33" i="1"/>
  <c r="L33" i="1" s="1"/>
  <c r="H37" i="1"/>
  <c r="L37" i="1" s="1"/>
  <c r="H36" i="1"/>
  <c r="L36" i="1" s="1"/>
  <c r="J36" i="1"/>
  <c r="N36" i="1" s="1"/>
  <c r="H34" i="1"/>
  <c r="L34" i="1" s="1"/>
  <c r="L35" i="1"/>
  <c r="H15" i="1"/>
  <c r="L15" i="1" s="1"/>
  <c r="F105" i="1"/>
  <c r="F106" i="1"/>
  <c r="F109" i="1"/>
  <c r="F111" i="1"/>
  <c r="F110" i="1"/>
  <c r="F108" i="1"/>
  <c r="F107" i="1"/>
  <c r="F104" i="1"/>
  <c r="F103" i="1"/>
  <c r="F102" i="1"/>
  <c r="G6" i="1"/>
  <c r="G67" i="1" s="1"/>
  <c r="F67" i="1" l="1"/>
  <c r="F97" i="1" s="1"/>
  <c r="N35" i="1"/>
  <c r="F117" i="1"/>
  <c r="L117" i="1"/>
  <c r="N117" i="1"/>
  <c r="K117" i="1"/>
  <c r="M117" i="1"/>
  <c r="I6" i="1"/>
  <c r="M6" i="1" s="1"/>
  <c r="M67" i="1" s="1"/>
  <c r="M97" i="1" s="1"/>
  <c r="K6" i="1"/>
  <c r="K67" i="1" s="1"/>
  <c r="K97" i="1" s="1"/>
  <c r="H6" i="1"/>
  <c r="L6" i="1" s="1"/>
  <c r="L67" i="1" s="1"/>
  <c r="L97" i="1" s="1"/>
  <c r="J6" i="1"/>
  <c r="N6" i="1" s="1"/>
  <c r="N67" i="1" l="1"/>
  <c r="N97" i="1" s="1"/>
  <c r="J67" i="1"/>
  <c r="H67" i="1"/>
  <c r="F119" i="1"/>
  <c r="I67" i="1"/>
  <c r="M119" i="1"/>
  <c r="K119" i="1"/>
  <c r="L119" i="1"/>
  <c r="N119" i="1"/>
</calcChain>
</file>

<file path=xl/sharedStrings.xml><?xml version="1.0" encoding="utf-8"?>
<sst xmlns="http://schemas.openxmlformats.org/spreadsheetml/2006/main" count="273" uniqueCount="146">
  <si>
    <t>№</t>
  </si>
  <si>
    <t>Материал</t>
  </si>
  <si>
    <t>Кол-во</t>
  </si>
  <si>
    <t>Аккумуляторная батарея АКБ 7 Ач</t>
  </si>
  <si>
    <t>шт</t>
  </si>
  <si>
    <t xml:space="preserve">Извещатель охранный Астра 5 исп.А  </t>
  </si>
  <si>
    <t>Извещатель охранный ИО 102-20</t>
  </si>
  <si>
    <t>Датчик магнитно-контактный ИО 102-2</t>
  </si>
  <si>
    <t>Извешатель тепловой ИП 103-5/1</t>
  </si>
  <si>
    <t>Извещатель пожарный дымовой ИП 212-41М</t>
  </si>
  <si>
    <t>м</t>
  </si>
  <si>
    <t>Кабель КСПВ 10*0,5 (м)</t>
  </si>
  <si>
    <t>Кабель КСПВ 4*0,5 (м)</t>
  </si>
  <si>
    <t xml:space="preserve">Коробка КРТП 10х2  </t>
  </si>
  <si>
    <t xml:space="preserve">Коробка соединительная КС-4  </t>
  </si>
  <si>
    <t xml:space="preserve">Оповещатель свето-звуковой Маяк 12-К </t>
  </si>
  <si>
    <t xml:space="preserve">Оповещатель звуковой Маяк 12-3М </t>
  </si>
  <si>
    <t>Источник питания Рапан-20А</t>
  </si>
  <si>
    <t>Прибор Вэрс ПК-2П</t>
  </si>
  <si>
    <t>Аккумуляторная батарея АКБ 4,5 Ач</t>
  </si>
  <si>
    <t xml:space="preserve">Устройство контроля шлейфа УКШ-1 </t>
  </si>
  <si>
    <t>Прибор приемно-контрольный Сигнал 20П SDM</t>
  </si>
  <si>
    <t>Табло световое "Выход"</t>
  </si>
  <si>
    <t>Прибор Вэрс ПК-4П</t>
  </si>
  <si>
    <t>Кабель UTP 5 Кат. 4*2 уличный на тросу</t>
  </si>
  <si>
    <t>Извещатель охранный Астра-321</t>
  </si>
  <si>
    <t>Видеокамера STC-3080/0</t>
  </si>
  <si>
    <t>Объектив STL 3080DC</t>
  </si>
  <si>
    <t>Кронштейн для термокожуха GL-210</t>
  </si>
  <si>
    <t>Термокожух GL-606</t>
  </si>
  <si>
    <t>Кабель РК-75-3-34</t>
  </si>
  <si>
    <t>Кабель ШВВП 2х0,75</t>
  </si>
  <si>
    <t>Разъем BNC под винт</t>
  </si>
  <si>
    <t>Кабель витая пара Cat 5E</t>
  </si>
  <si>
    <t>Коннектор RG-45</t>
  </si>
  <si>
    <t>Кронштейн внутренний  STB-01B</t>
  </si>
  <si>
    <t>Итого материалы ВН:</t>
  </si>
  <si>
    <t>Итого материалы ОПС:</t>
  </si>
  <si>
    <t>Кабель ВВГ 3х1,5</t>
  </si>
  <si>
    <t>Кабель-канал 20х10</t>
  </si>
  <si>
    <t>Кабель-канал 40х25</t>
  </si>
  <si>
    <t>Саморезы по дереву 3,5х35</t>
  </si>
  <si>
    <t>Дюбель п/э (уп. 1000шт.)</t>
  </si>
  <si>
    <t>Дюбель-гвоздь 6х40 (уп. 1000шт.)</t>
  </si>
  <si>
    <t>Стяжки п/э 200мм (уп. 100шт.)</t>
  </si>
  <si>
    <t>Изолента ПВХ</t>
  </si>
  <si>
    <t>Прибор приемно-контрольный Сигнал-20</t>
  </si>
  <si>
    <t>Прибор Сигнал-10 SDM</t>
  </si>
  <si>
    <t>кг</t>
  </si>
  <si>
    <t>уп</t>
  </si>
  <si>
    <t>Жесткий диск Seagate 1Tb, 7200, SATA-3, Cache 64Mb</t>
  </si>
  <si>
    <t>Гофротруба d=20мм</t>
  </si>
  <si>
    <t>Держатели для гофротрубы d=20мм</t>
  </si>
  <si>
    <t>Плата Smart Video IV</t>
  </si>
  <si>
    <t>Металлорукав РЗ-ЦХ d=18мм</t>
  </si>
  <si>
    <t>Бур по бетону 32х1000 sds-max</t>
  </si>
  <si>
    <t>Бур по бетону 40х1000 sds-max</t>
  </si>
  <si>
    <t>Бур по бетону 22х1000 sds+</t>
  </si>
  <si>
    <t>Бур по бетону 6х110  sds+</t>
  </si>
  <si>
    <t>Бур по бетону 10х600  sds+</t>
  </si>
  <si>
    <t>Бур по бетону 12х600  sds+</t>
  </si>
  <si>
    <t>Бур по бетону 12х800  sds+</t>
  </si>
  <si>
    <t>Бур по бетону 16х1000  sds+</t>
  </si>
  <si>
    <t xml:space="preserve">Бур по бетону 18х1000 sds+ </t>
  </si>
  <si>
    <t>Ед.</t>
  </si>
  <si>
    <t>изм.</t>
  </si>
  <si>
    <t>Цена</t>
  </si>
  <si>
    <t>(без НДС)</t>
  </si>
  <si>
    <t>Сумма</t>
  </si>
  <si>
    <t>Кол-</t>
  </si>
  <si>
    <t>во 1кв</t>
  </si>
  <si>
    <t>во 2кв</t>
  </si>
  <si>
    <t>во 3кв</t>
  </si>
  <si>
    <t>во 4кв</t>
  </si>
  <si>
    <t>Сумма б</t>
  </si>
  <si>
    <t>НДС 2кв</t>
  </si>
  <si>
    <t>НДС 1кв</t>
  </si>
  <si>
    <t>НДС 3кв</t>
  </si>
  <si>
    <t>НДС 4кв</t>
  </si>
  <si>
    <t>Гофротруба d=16мм</t>
  </si>
  <si>
    <t>Держатели для гофротрубы d=16мм</t>
  </si>
  <si>
    <t>Считыватель-2</t>
  </si>
  <si>
    <t>Ключ ТМ</t>
  </si>
  <si>
    <t>Кабель КСРВнг(А)-FRLS 4х0,5</t>
  </si>
  <si>
    <t>Кабель КСРВнг(А)-FRLS 2х0,5</t>
  </si>
  <si>
    <t>Кабель КСРВнг(А)-FRLS 10х0,5</t>
  </si>
  <si>
    <t>Пульт контроля и управления С2000М</t>
  </si>
  <si>
    <t>Блок сигнально-пусковой С2000-СП1</t>
  </si>
  <si>
    <t>Прибор приемно-контрольный С2000-4</t>
  </si>
  <si>
    <t>Контроллер доступа С2000-2</t>
  </si>
  <si>
    <t>Источник питания Рапан-40</t>
  </si>
  <si>
    <t>Извещатель пожарный ИПР-3 СУМ</t>
  </si>
  <si>
    <t>Извещатель охранный акустический Астра С</t>
  </si>
  <si>
    <t>Системы видеонаблюдения ОАО "Башинформсвязь" на 2014г</t>
  </si>
  <si>
    <t>STC-3630 ULTIMATE</t>
  </si>
  <si>
    <t>STC-3620 ULTIMATE</t>
  </si>
  <si>
    <t>Кабель КСВВнг-LS 4х0,5</t>
  </si>
  <si>
    <t>Кабель КСВВнг-LS 2х0,5</t>
  </si>
  <si>
    <t>Кабель КСВВнг-LS 10х0,5</t>
  </si>
  <si>
    <t>Блок речевого оповещения Соната К</t>
  </si>
  <si>
    <t>Видеокамера D-Link DCS-7110</t>
  </si>
  <si>
    <t>Углекислота</t>
  </si>
  <si>
    <t>Стартовый комплект для программирования (789860.10)</t>
  </si>
  <si>
    <t>USB-переходник для программирования панелей 8010 (789866)</t>
  </si>
  <si>
    <t>Телескопический удлинитель для пластиковой штанги 060427 (060426)</t>
  </si>
  <si>
    <t>Пластиковая телескопическая штанга (060427)</t>
  </si>
  <si>
    <t>Тестовые дымовые таблетки (769080)</t>
  </si>
  <si>
    <t>Системы охранно-пожарной сигнализации (ОПС) ОАО "Башинформсвязь" на 2014г</t>
  </si>
  <si>
    <t>Заправка огнетушителей г.Уфа, филиалы ОАО "Башинформсвязь"</t>
  </si>
  <si>
    <t>Системы газового пожаротушения Центры Обработки Данных (ЦОД)  г.Уфа</t>
  </si>
  <si>
    <t>Охранно-пожарной сигнализации г.Уфа, филиалы ОАО "Башинформсвязь"</t>
  </si>
  <si>
    <t>ЗПУ ручного ОУ</t>
  </si>
  <si>
    <t>Ручка-рычаг</t>
  </si>
  <si>
    <t>Выкидная трубка с раструбом к ОУ-2…5</t>
  </si>
  <si>
    <t>Рукав с раструбом к ОУ-8, ОУ-10</t>
  </si>
  <si>
    <t>Рем. комплект ЗПУ УН-50</t>
  </si>
  <si>
    <t>Головка к ОП-5(з), ОП-10(з), (ОП-4г, ОП-8г, М-18х1,5)</t>
  </si>
  <si>
    <t>Шланг-распылитель ОПУ-5,10(ОП-4г,8г,М-18х1,5)</t>
  </si>
  <si>
    <t>Шланг-распылитель ОПУ-5(з),10(з)(ОП-4з,8з,М-14х1,5)</t>
  </si>
  <si>
    <t>Шланг-распылитель ОПУ-5(з),10(з)(ОП-4з,8з,М-16х1,5)</t>
  </si>
  <si>
    <t>Ручка ОПУ-5(ОП-4г, ОП-8г)</t>
  </si>
  <si>
    <t>Индикатор давления (М-10х1,0х12,5)</t>
  </si>
  <si>
    <t>ГГУ - 2</t>
  </si>
  <si>
    <t>ГГУ - 5</t>
  </si>
  <si>
    <t xml:space="preserve">  </t>
  </si>
  <si>
    <t>Прибор для дымовых извещателей (805582)</t>
  </si>
  <si>
    <t>Съемник для извещателей (805580)</t>
  </si>
  <si>
    <t>Газ тестовый для прибора 805582 (060430.10)</t>
  </si>
  <si>
    <t>Манометр для МГП</t>
  </si>
  <si>
    <t>Порошок для ОП</t>
  </si>
  <si>
    <t>Хладон 125 для МГП</t>
  </si>
  <si>
    <t>км</t>
  </si>
  <si>
    <t>компл</t>
  </si>
  <si>
    <t>Итого материалы ОПС и ВН:</t>
  </si>
  <si>
    <t>Транспортировка товара осуществляется:   автомобильным транспортом за счет Поставщика.</t>
  </si>
  <si>
    <t>Особые условия:   Поставщик обязан предоставить с Товаром следующие сопроводительные документы:</t>
  </si>
  <si>
    <t>1. Паспорт;</t>
  </si>
  <si>
    <t>2. Техническое описание поставляемого Товара;</t>
  </si>
  <si>
    <t>3. Инструкция на русском языке;</t>
  </si>
  <si>
    <t>4. Сертификат соответствия стандартам РФ.</t>
  </si>
  <si>
    <t>Товар должен иметь гарантийный срок не менее 1 года.</t>
  </si>
  <si>
    <t>Места доставки:   Республика Башкортостан, г. Уфа, ул. Ленина, 30,  ОАО "Башинформсвязь", Центр Технической Эксплуатации.</t>
  </si>
  <si>
    <t>Контактное лицо:   Начальник УМСЦ ЦТЭ Рыбаков А.П., тел. 8-347-221-5551.</t>
  </si>
  <si>
    <t>Приложение 1 Спецификация</t>
  </si>
  <si>
    <t>Приложение №1 к Извещению</t>
  </si>
  <si>
    <t>Срок поставки материалов: 1 кв.-до 05.02.14г, 2 кв.-до 14.04.14г, 3 кв.-до 14.07.14г, 4 кв.-до 14.10.14г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</si>
</sst>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horizontal="left"/>
    </xf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" xfId="1" applyFont="1" applyBorder="1" applyAlignment="1">
      <alignment horizontal="center"/>
    </xf>
    <xf numFmtId="0" fontId="5" fillId="0" borderId="2" xfId="0" applyFont="1" applyBorder="1" applyAlignment="1"/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2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2" fontId="5" fillId="0" borderId="4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1" xfId="0" applyFont="1" applyBorder="1"/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right" vertical="top" wrapText="1"/>
    </xf>
    <xf numFmtId="0" fontId="4" fillId="0" borderId="3" xfId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5" xfId="0" applyFont="1" applyBorder="1" applyAlignment="1"/>
    <xf numFmtId="2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2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right" vertical="top" wrapText="1"/>
    </xf>
    <xf numFmtId="0" fontId="4" fillId="0" borderId="6" xfId="0" applyFont="1" applyBorder="1" applyAlignment="1"/>
    <xf numFmtId="0" fontId="5" fillId="0" borderId="4" xfId="1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 wrapText="1"/>
    </xf>
    <xf numFmtId="0" fontId="4" fillId="0" borderId="6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4" fillId="0" borderId="4" xfId="0" applyFont="1" applyBorder="1" applyAlignment="1"/>
    <xf numFmtId="0" fontId="4" fillId="0" borderId="4" xfId="1" applyFont="1" applyBorder="1" applyAlignment="1">
      <alignment horizontal="left"/>
    </xf>
    <xf numFmtId="0" fontId="5" fillId="0" borderId="1" xfId="0" applyFont="1" applyBorder="1" applyAlignment="1"/>
    <xf numFmtId="0" fontId="5" fillId="0" borderId="3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5" fillId="0" borderId="7" xfId="0" applyFont="1" applyBorder="1"/>
    <xf numFmtId="0" fontId="6" fillId="0" borderId="0" xfId="0" applyFont="1"/>
    <xf numFmtId="0" fontId="4" fillId="0" borderId="2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2" fillId="0" borderId="6" xfId="0" applyFont="1" applyBorder="1"/>
    <xf numFmtId="0" fontId="2" fillId="0" borderId="4" xfId="0" applyFont="1" applyBorder="1"/>
    <xf numFmtId="0" fontId="0" fillId="0" borderId="4" xfId="0" applyBorder="1"/>
    <xf numFmtId="0" fontId="0" fillId="0" borderId="7" xfId="0" applyBorder="1"/>
    <xf numFmtId="0" fontId="2" fillId="0" borderId="8" xfId="0" applyFont="1" applyBorder="1"/>
    <xf numFmtId="0" fontId="2" fillId="0" borderId="9" xfId="0" applyFont="1" applyBorder="1"/>
    <xf numFmtId="0" fontId="0" fillId="0" borderId="9" xfId="0" applyBorder="1"/>
    <xf numFmtId="0" fontId="0" fillId="0" borderId="10" xfId="0" applyBorder="1"/>
    <xf numFmtId="0" fontId="2" fillId="0" borderId="11" xfId="0" applyFont="1" applyBorder="1"/>
    <xf numFmtId="0" fontId="2" fillId="0" borderId="0" xfId="0" applyFont="1" applyBorder="1"/>
    <xf numFmtId="0" fontId="0" fillId="0" borderId="0" xfId="0" applyBorder="1"/>
    <xf numFmtId="0" fontId="0" fillId="0" borderId="12" xfId="0" applyBorder="1"/>
    <xf numFmtId="0" fontId="2" fillId="0" borderId="13" xfId="0" applyFont="1" applyBorder="1"/>
    <xf numFmtId="0" fontId="2" fillId="0" borderId="14" xfId="0" applyFont="1" applyBorder="1"/>
    <xf numFmtId="0" fontId="0" fillId="0" borderId="14" xfId="0" applyBorder="1"/>
    <xf numFmtId="0" fontId="0" fillId="0" borderId="15" xfId="0" applyBorder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0"/>
  <sheetViews>
    <sheetView tabSelected="1" topLeftCell="A49" workbookViewId="0">
      <selection activeCell="B105" sqref="B105"/>
    </sheetView>
  </sheetViews>
  <sheetFormatPr defaultRowHeight="15" x14ac:dyDescent="0.25"/>
  <cols>
    <col min="1" max="1" width="4.85546875" customWidth="1"/>
    <col min="2" max="2" width="71.140625" customWidth="1"/>
    <col min="3" max="3" width="12.42578125" customWidth="1"/>
    <col min="4" max="4" width="7.85546875" customWidth="1"/>
    <col min="5" max="5" width="12.28515625" customWidth="1"/>
    <col min="6" max="6" width="12.85546875" customWidth="1"/>
    <col min="7" max="7" width="12" customWidth="1"/>
    <col min="8" max="8" width="8.140625" customWidth="1"/>
    <col min="9" max="9" width="12.28515625" customWidth="1"/>
    <col min="10" max="10" width="8" customWidth="1"/>
    <col min="11" max="11" width="13.42578125" customWidth="1"/>
    <col min="12" max="12" width="12.42578125" customWidth="1"/>
    <col min="13" max="13" width="12.28515625" customWidth="1"/>
    <col min="14" max="14" width="12.85546875" customWidth="1"/>
  </cols>
  <sheetData>
    <row r="1" spans="1:14" ht="15.75" x14ac:dyDescent="0.25">
      <c r="A1" t="s">
        <v>124</v>
      </c>
      <c r="B1" s="2" t="s">
        <v>143</v>
      </c>
      <c r="L1" t="s">
        <v>144</v>
      </c>
    </row>
    <row r="2" spans="1:14" ht="20.25" customHeight="1" x14ac:dyDescent="0.25">
      <c r="A2" s="1"/>
      <c r="B2" s="1"/>
      <c r="C2" s="1"/>
      <c r="D2" s="1"/>
      <c r="E2" s="2" t="s">
        <v>107</v>
      </c>
      <c r="F2" s="1"/>
      <c r="G2" s="1"/>
      <c r="H2" s="1"/>
      <c r="I2" s="1"/>
      <c r="J2" s="1"/>
      <c r="K2" s="1"/>
    </row>
    <row r="3" spans="1:14" ht="20.25" customHeight="1" x14ac:dyDescent="0.25">
      <c r="A3" s="25" t="s">
        <v>0</v>
      </c>
      <c r="B3" s="25" t="s">
        <v>1</v>
      </c>
      <c r="C3" s="25" t="s">
        <v>64</v>
      </c>
      <c r="D3" s="25" t="s">
        <v>2</v>
      </c>
      <c r="E3" s="25" t="s">
        <v>66</v>
      </c>
      <c r="F3" s="25" t="s">
        <v>68</v>
      </c>
      <c r="G3" s="25" t="s">
        <v>69</v>
      </c>
      <c r="H3" s="25" t="s">
        <v>69</v>
      </c>
      <c r="I3" s="25" t="s">
        <v>69</v>
      </c>
      <c r="J3" s="25" t="s">
        <v>69</v>
      </c>
      <c r="K3" s="25" t="s">
        <v>74</v>
      </c>
      <c r="L3" s="25" t="s">
        <v>74</v>
      </c>
      <c r="M3" s="25" t="s">
        <v>74</v>
      </c>
      <c r="N3" s="25" t="s">
        <v>74</v>
      </c>
    </row>
    <row r="4" spans="1:14" ht="16.5" customHeight="1" x14ac:dyDescent="0.25">
      <c r="A4" s="19"/>
      <c r="B4" s="19"/>
      <c r="C4" s="19" t="s">
        <v>65</v>
      </c>
      <c r="D4" s="19"/>
      <c r="E4" s="19" t="s">
        <v>67</v>
      </c>
      <c r="F4" s="20" t="s">
        <v>67</v>
      </c>
      <c r="G4" s="26" t="s">
        <v>70</v>
      </c>
      <c r="H4" s="26" t="s">
        <v>71</v>
      </c>
      <c r="I4" s="26" t="s">
        <v>72</v>
      </c>
      <c r="J4" s="26" t="s">
        <v>73</v>
      </c>
      <c r="K4" s="20" t="s">
        <v>76</v>
      </c>
      <c r="L4" s="20" t="s">
        <v>75</v>
      </c>
      <c r="M4" s="20" t="s">
        <v>77</v>
      </c>
      <c r="N4" s="20" t="s">
        <v>78</v>
      </c>
    </row>
    <row r="5" spans="1:14" ht="16.5" customHeight="1" x14ac:dyDescent="0.25">
      <c r="A5" s="36"/>
      <c r="B5" s="43" t="s">
        <v>110</v>
      </c>
      <c r="C5" s="37"/>
      <c r="D5" s="37"/>
      <c r="E5" s="37"/>
      <c r="F5" s="38"/>
      <c r="G5" s="39"/>
      <c r="H5" s="39"/>
      <c r="I5" s="39"/>
      <c r="J5" s="39"/>
      <c r="K5" s="38"/>
      <c r="L5" s="38"/>
      <c r="M5" s="38"/>
      <c r="N5" s="40"/>
    </row>
    <row r="6" spans="1:14" ht="15.75" x14ac:dyDescent="0.25">
      <c r="A6" s="21">
        <v>1</v>
      </c>
      <c r="B6" s="22" t="s">
        <v>3</v>
      </c>
      <c r="C6" s="21" t="s">
        <v>4</v>
      </c>
      <c r="D6" s="45">
        <v>240</v>
      </c>
      <c r="E6" s="23">
        <v>361</v>
      </c>
      <c r="F6" s="23">
        <f>D6*E6</f>
        <v>86640</v>
      </c>
      <c r="G6" s="24">
        <f t="shared" ref="G6:G12" si="0">D6/4</f>
        <v>60</v>
      </c>
      <c r="H6" s="24">
        <f>G6</f>
        <v>60</v>
      </c>
      <c r="I6" s="24">
        <f>G6</f>
        <v>60</v>
      </c>
      <c r="J6" s="24">
        <f>G6</f>
        <v>60</v>
      </c>
      <c r="K6" s="29">
        <f t="shared" ref="K6:K46" si="1">G6*E6</f>
        <v>21660</v>
      </c>
      <c r="L6" s="46">
        <f t="shared" ref="L6:L46" si="2">H6*E6</f>
        <v>21660</v>
      </c>
      <c r="M6" s="46">
        <f t="shared" ref="M6:M46" si="3">I6*E6</f>
        <v>21660</v>
      </c>
      <c r="N6" s="46">
        <f t="shared" ref="N6:N46" si="4">J6*E6</f>
        <v>21660</v>
      </c>
    </row>
    <row r="7" spans="1:14" ht="15.75" x14ac:dyDescent="0.25">
      <c r="A7" s="3">
        <v>2</v>
      </c>
      <c r="B7" s="10" t="s">
        <v>19</v>
      </c>
      <c r="C7" s="3" t="s">
        <v>4</v>
      </c>
      <c r="D7" s="5">
        <v>60</v>
      </c>
      <c r="E7" s="11">
        <v>290</v>
      </c>
      <c r="F7" s="23">
        <f t="shared" ref="F7:F66" si="5">D7*E7</f>
        <v>17400</v>
      </c>
      <c r="G7" s="7">
        <f t="shared" si="0"/>
        <v>15</v>
      </c>
      <c r="H7" s="7">
        <f t="shared" ref="H7" si="6">G7</f>
        <v>15</v>
      </c>
      <c r="I7" s="7">
        <f t="shared" ref="I7" si="7">G7</f>
        <v>15</v>
      </c>
      <c r="J7" s="7">
        <f t="shared" ref="J7" si="8">G7</f>
        <v>15</v>
      </c>
      <c r="K7" s="8">
        <f t="shared" ref="K7" si="9">G7*E7</f>
        <v>4350</v>
      </c>
      <c r="L7" s="13">
        <f t="shared" ref="L7" si="10">H7*E7</f>
        <v>4350</v>
      </c>
      <c r="M7" s="13">
        <f t="shared" ref="M7" si="11">I7*E7</f>
        <v>4350</v>
      </c>
      <c r="N7" s="13">
        <f t="shared" ref="N7" si="12">J7*E7</f>
        <v>4350</v>
      </c>
    </row>
    <row r="8" spans="1:14" ht="15.75" x14ac:dyDescent="0.25">
      <c r="A8" s="3">
        <v>3</v>
      </c>
      <c r="B8" s="4" t="s">
        <v>92</v>
      </c>
      <c r="C8" s="3" t="s">
        <v>4</v>
      </c>
      <c r="D8" s="5">
        <v>160</v>
      </c>
      <c r="E8" s="6">
        <v>390</v>
      </c>
      <c r="F8" s="23">
        <f t="shared" si="5"/>
        <v>62400</v>
      </c>
      <c r="G8" s="7">
        <f>D8/4</f>
        <v>40</v>
      </c>
      <c r="H8" s="7">
        <f>G8</f>
        <v>40</v>
      </c>
      <c r="I8" s="7">
        <f>G8</f>
        <v>40</v>
      </c>
      <c r="J8" s="7">
        <f>G8</f>
        <v>40</v>
      </c>
      <c r="K8" s="8">
        <f>G8*E8</f>
        <v>15600</v>
      </c>
      <c r="L8" s="13">
        <f>H8*E8</f>
        <v>15600</v>
      </c>
      <c r="M8" s="13">
        <f>I8*E8</f>
        <v>15600</v>
      </c>
      <c r="N8" s="13">
        <f>J8*E8</f>
        <v>15600</v>
      </c>
    </row>
    <row r="9" spans="1:14" ht="15.75" x14ac:dyDescent="0.25">
      <c r="A9" s="3">
        <v>4</v>
      </c>
      <c r="B9" s="4" t="s">
        <v>7</v>
      </c>
      <c r="C9" s="3" t="s">
        <v>4</v>
      </c>
      <c r="D9" s="5">
        <v>400</v>
      </c>
      <c r="E9" s="6">
        <v>19</v>
      </c>
      <c r="F9" s="23">
        <f t="shared" si="5"/>
        <v>7600</v>
      </c>
      <c r="G9" s="7">
        <f>D9/4</f>
        <v>100</v>
      </c>
      <c r="H9" s="7">
        <f>G9</f>
        <v>100</v>
      </c>
      <c r="I9" s="7">
        <f>G9</f>
        <v>100</v>
      </c>
      <c r="J9" s="7">
        <f>G9</f>
        <v>100</v>
      </c>
      <c r="K9" s="8">
        <f>G9*E9</f>
        <v>1900</v>
      </c>
      <c r="L9" s="13">
        <f>H9*E9</f>
        <v>1900</v>
      </c>
      <c r="M9" s="13">
        <f>I9*E9</f>
        <v>1900</v>
      </c>
      <c r="N9" s="13">
        <f>J9*E9</f>
        <v>1900</v>
      </c>
    </row>
    <row r="10" spans="1:14" ht="15.75" x14ac:dyDescent="0.25">
      <c r="A10" s="3">
        <v>5</v>
      </c>
      <c r="B10" s="4" t="s">
        <v>6</v>
      </c>
      <c r="C10" s="3" t="s">
        <v>4</v>
      </c>
      <c r="D10" s="5">
        <v>400</v>
      </c>
      <c r="E10" s="6">
        <v>137</v>
      </c>
      <c r="F10" s="23">
        <f t="shared" si="5"/>
        <v>54800</v>
      </c>
      <c r="G10" s="7">
        <f t="shared" si="0"/>
        <v>100</v>
      </c>
      <c r="H10" s="7">
        <f t="shared" ref="H10:H41" si="13">G10</f>
        <v>100</v>
      </c>
      <c r="I10" s="7">
        <f t="shared" ref="I10:I41" si="14">G10</f>
        <v>100</v>
      </c>
      <c r="J10" s="7">
        <f t="shared" ref="J10:J41" si="15">G10</f>
        <v>100</v>
      </c>
      <c r="K10" s="8">
        <f t="shared" si="1"/>
        <v>13700</v>
      </c>
      <c r="L10" s="13">
        <f t="shared" si="2"/>
        <v>13700</v>
      </c>
      <c r="M10" s="13">
        <f t="shared" si="3"/>
        <v>13700</v>
      </c>
      <c r="N10" s="13">
        <f t="shared" si="4"/>
        <v>13700</v>
      </c>
    </row>
    <row r="11" spans="1:14" ht="15.75" x14ac:dyDescent="0.25">
      <c r="A11" s="3">
        <v>6</v>
      </c>
      <c r="B11" s="4" t="s">
        <v>5</v>
      </c>
      <c r="C11" s="3" t="s">
        <v>4</v>
      </c>
      <c r="D11" s="5">
        <v>160</v>
      </c>
      <c r="E11" s="6">
        <v>375</v>
      </c>
      <c r="F11" s="23">
        <f t="shared" si="5"/>
        <v>60000</v>
      </c>
      <c r="G11" s="7">
        <f>D11/4</f>
        <v>40</v>
      </c>
      <c r="H11" s="7">
        <f>G11</f>
        <v>40</v>
      </c>
      <c r="I11" s="7">
        <f>G11</f>
        <v>40</v>
      </c>
      <c r="J11" s="7">
        <f>G11</f>
        <v>40</v>
      </c>
      <c r="K11" s="8">
        <f>G11*E11</f>
        <v>15000</v>
      </c>
      <c r="L11" s="13">
        <f>H11*E11</f>
        <v>15000</v>
      </c>
      <c r="M11" s="13">
        <f>I11*E11</f>
        <v>15000</v>
      </c>
      <c r="N11" s="13">
        <f>J11*E11</f>
        <v>15000</v>
      </c>
    </row>
    <row r="12" spans="1:14" ht="15.75" x14ac:dyDescent="0.25">
      <c r="A12" s="3">
        <v>7</v>
      </c>
      <c r="B12" s="4" t="s">
        <v>8</v>
      </c>
      <c r="C12" s="3" t="s">
        <v>4</v>
      </c>
      <c r="D12" s="5">
        <v>600</v>
      </c>
      <c r="E12" s="6">
        <v>34</v>
      </c>
      <c r="F12" s="23">
        <f t="shared" si="5"/>
        <v>20400</v>
      </c>
      <c r="G12" s="7">
        <f t="shared" si="0"/>
        <v>150</v>
      </c>
      <c r="H12" s="7">
        <f t="shared" si="13"/>
        <v>150</v>
      </c>
      <c r="I12" s="7">
        <f t="shared" si="14"/>
        <v>150</v>
      </c>
      <c r="J12" s="7">
        <f t="shared" si="15"/>
        <v>150</v>
      </c>
      <c r="K12" s="8">
        <f t="shared" si="1"/>
        <v>5100</v>
      </c>
      <c r="L12" s="13">
        <f t="shared" si="2"/>
        <v>5100</v>
      </c>
      <c r="M12" s="13">
        <f t="shared" si="3"/>
        <v>5100</v>
      </c>
      <c r="N12" s="13">
        <f t="shared" si="4"/>
        <v>5100</v>
      </c>
    </row>
    <row r="13" spans="1:14" ht="15.75" x14ac:dyDescent="0.25">
      <c r="A13" s="3">
        <v>8</v>
      </c>
      <c r="B13" s="4" t="s">
        <v>9</v>
      </c>
      <c r="C13" s="3" t="s">
        <v>4</v>
      </c>
      <c r="D13" s="5">
        <v>3454</v>
      </c>
      <c r="E13" s="6">
        <v>136.5</v>
      </c>
      <c r="F13" s="23">
        <f t="shared" si="5"/>
        <v>471471</v>
      </c>
      <c r="G13" s="7">
        <v>802</v>
      </c>
      <c r="H13" s="7">
        <v>884</v>
      </c>
      <c r="I13" s="7">
        <v>884</v>
      </c>
      <c r="J13" s="7">
        <v>884</v>
      </c>
      <c r="K13" s="8">
        <f t="shared" si="1"/>
        <v>109473</v>
      </c>
      <c r="L13" s="13">
        <f t="shared" si="2"/>
        <v>120666</v>
      </c>
      <c r="M13" s="13">
        <f t="shared" si="3"/>
        <v>120666</v>
      </c>
      <c r="N13" s="13">
        <f t="shared" si="4"/>
        <v>120666</v>
      </c>
    </row>
    <row r="14" spans="1:14" ht="15.75" x14ac:dyDescent="0.25">
      <c r="A14" s="3">
        <v>9</v>
      </c>
      <c r="B14" s="4" t="s">
        <v>91</v>
      </c>
      <c r="C14" s="3" t="s">
        <v>4</v>
      </c>
      <c r="D14" s="5">
        <v>200</v>
      </c>
      <c r="E14" s="6">
        <v>141</v>
      </c>
      <c r="F14" s="23">
        <f t="shared" si="5"/>
        <v>28200</v>
      </c>
      <c r="G14" s="7">
        <f t="shared" ref="G14:G46" si="16">D14/4</f>
        <v>50</v>
      </c>
      <c r="H14" s="7">
        <f t="shared" si="13"/>
        <v>50</v>
      </c>
      <c r="I14" s="7">
        <f t="shared" si="14"/>
        <v>50</v>
      </c>
      <c r="J14" s="7">
        <f t="shared" si="15"/>
        <v>50</v>
      </c>
      <c r="K14" s="8">
        <f t="shared" si="1"/>
        <v>7050</v>
      </c>
      <c r="L14" s="13">
        <f t="shared" si="2"/>
        <v>7050</v>
      </c>
      <c r="M14" s="13">
        <f t="shared" si="3"/>
        <v>7050</v>
      </c>
      <c r="N14" s="13">
        <f t="shared" si="4"/>
        <v>7050</v>
      </c>
    </row>
    <row r="15" spans="1:14" ht="15.75" x14ac:dyDescent="0.25">
      <c r="A15" s="3">
        <v>10</v>
      </c>
      <c r="B15" s="4" t="s">
        <v>25</v>
      </c>
      <c r="C15" s="3" t="s">
        <v>4</v>
      </c>
      <c r="D15" s="5">
        <v>28</v>
      </c>
      <c r="E15" s="9">
        <v>150</v>
      </c>
      <c r="F15" s="23">
        <f t="shared" si="5"/>
        <v>4200</v>
      </c>
      <c r="G15" s="7">
        <f>D15/4</f>
        <v>7</v>
      </c>
      <c r="H15" s="7">
        <f>G15</f>
        <v>7</v>
      </c>
      <c r="I15" s="7">
        <f>G15</f>
        <v>7</v>
      </c>
      <c r="J15" s="7">
        <f>G15</f>
        <v>7</v>
      </c>
      <c r="K15" s="8">
        <f>G15*E15</f>
        <v>1050</v>
      </c>
      <c r="L15" s="13">
        <f>H15*E15</f>
        <v>1050</v>
      </c>
      <c r="M15" s="13">
        <f>I15*E15</f>
        <v>1050</v>
      </c>
      <c r="N15" s="13">
        <f>J15*E15</f>
        <v>1050</v>
      </c>
    </row>
    <row r="16" spans="1:14" ht="15.75" x14ac:dyDescent="0.25">
      <c r="A16" s="3">
        <v>11</v>
      </c>
      <c r="B16" s="4" t="s">
        <v>15</v>
      </c>
      <c r="C16" s="3" t="s">
        <v>4</v>
      </c>
      <c r="D16" s="5">
        <v>60</v>
      </c>
      <c r="E16" s="6">
        <v>272</v>
      </c>
      <c r="F16" s="23">
        <f t="shared" si="5"/>
        <v>16320</v>
      </c>
      <c r="G16" s="7">
        <f>D16/4</f>
        <v>15</v>
      </c>
      <c r="H16" s="7">
        <f>G16</f>
        <v>15</v>
      </c>
      <c r="I16" s="7">
        <f>G16</f>
        <v>15</v>
      </c>
      <c r="J16" s="7">
        <f>G16</f>
        <v>15</v>
      </c>
      <c r="K16" s="8">
        <f>G16*E16</f>
        <v>4080</v>
      </c>
      <c r="L16" s="13">
        <f>H16*E16</f>
        <v>4080</v>
      </c>
      <c r="M16" s="13">
        <f>I16*E16</f>
        <v>4080</v>
      </c>
      <c r="N16" s="13">
        <f>J16*E16</f>
        <v>4080</v>
      </c>
    </row>
    <row r="17" spans="1:14" ht="15.75" x14ac:dyDescent="0.25">
      <c r="A17" s="3">
        <v>12</v>
      </c>
      <c r="B17" s="4" t="s">
        <v>16</v>
      </c>
      <c r="C17" s="3" t="s">
        <v>4</v>
      </c>
      <c r="D17" s="5">
        <v>120</v>
      </c>
      <c r="E17" s="6">
        <v>108</v>
      </c>
      <c r="F17" s="23">
        <f t="shared" si="5"/>
        <v>12960</v>
      </c>
      <c r="G17" s="7">
        <f>D17/4</f>
        <v>30</v>
      </c>
      <c r="H17" s="7">
        <f>G17</f>
        <v>30</v>
      </c>
      <c r="I17" s="7">
        <f>G17</f>
        <v>30</v>
      </c>
      <c r="J17" s="7">
        <f>G17</f>
        <v>30</v>
      </c>
      <c r="K17" s="8">
        <f>G17*E17</f>
        <v>3240</v>
      </c>
      <c r="L17" s="13">
        <f>H17*E17</f>
        <v>3240</v>
      </c>
      <c r="M17" s="13">
        <f>I17*E17</f>
        <v>3240</v>
      </c>
      <c r="N17" s="13">
        <f>J17*E17</f>
        <v>3240</v>
      </c>
    </row>
    <row r="18" spans="1:14" ht="15.75" x14ac:dyDescent="0.25">
      <c r="A18" s="3">
        <v>13</v>
      </c>
      <c r="B18" s="4" t="s">
        <v>83</v>
      </c>
      <c r="C18" s="3" t="s">
        <v>10</v>
      </c>
      <c r="D18" s="5">
        <v>6400</v>
      </c>
      <c r="E18" s="6">
        <v>25.6</v>
      </c>
      <c r="F18" s="23">
        <f t="shared" si="5"/>
        <v>163840</v>
      </c>
      <c r="G18" s="7">
        <f t="shared" si="16"/>
        <v>1600</v>
      </c>
      <c r="H18" s="7">
        <f t="shared" si="13"/>
        <v>1600</v>
      </c>
      <c r="I18" s="7">
        <f t="shared" si="14"/>
        <v>1600</v>
      </c>
      <c r="J18" s="7">
        <f t="shared" si="15"/>
        <v>1600</v>
      </c>
      <c r="K18" s="8">
        <f t="shared" si="1"/>
        <v>40960</v>
      </c>
      <c r="L18" s="13">
        <f t="shared" si="2"/>
        <v>40960</v>
      </c>
      <c r="M18" s="13">
        <f t="shared" si="3"/>
        <v>40960</v>
      </c>
      <c r="N18" s="13">
        <f t="shared" si="4"/>
        <v>40960</v>
      </c>
    </row>
    <row r="19" spans="1:14" ht="15.75" x14ac:dyDescent="0.25">
      <c r="A19" s="3">
        <v>14</v>
      </c>
      <c r="B19" s="4" t="s">
        <v>84</v>
      </c>
      <c r="C19" s="3" t="s">
        <v>10</v>
      </c>
      <c r="D19" s="5">
        <v>8000</v>
      </c>
      <c r="E19" s="6">
        <v>14.6</v>
      </c>
      <c r="F19" s="23">
        <f t="shared" si="5"/>
        <v>116800</v>
      </c>
      <c r="G19" s="7">
        <f t="shared" si="16"/>
        <v>2000</v>
      </c>
      <c r="H19" s="7">
        <f t="shared" si="13"/>
        <v>2000</v>
      </c>
      <c r="I19" s="7">
        <f t="shared" si="14"/>
        <v>2000</v>
      </c>
      <c r="J19" s="7">
        <f t="shared" si="15"/>
        <v>2000</v>
      </c>
      <c r="K19" s="8">
        <f t="shared" si="1"/>
        <v>29200</v>
      </c>
      <c r="L19" s="13">
        <f t="shared" si="2"/>
        <v>29200</v>
      </c>
      <c r="M19" s="13">
        <f t="shared" si="3"/>
        <v>29200</v>
      </c>
      <c r="N19" s="13">
        <f t="shared" si="4"/>
        <v>29200</v>
      </c>
    </row>
    <row r="20" spans="1:14" ht="15.75" x14ac:dyDescent="0.25">
      <c r="A20" s="3">
        <v>15</v>
      </c>
      <c r="B20" s="4" t="s">
        <v>97</v>
      </c>
      <c r="C20" s="3" t="s">
        <v>10</v>
      </c>
      <c r="D20" s="5">
        <v>19600</v>
      </c>
      <c r="E20" s="6">
        <v>5</v>
      </c>
      <c r="F20" s="23">
        <f t="shared" si="5"/>
        <v>98000</v>
      </c>
      <c r="G20" s="7">
        <f t="shared" si="16"/>
        <v>4900</v>
      </c>
      <c r="H20" s="7">
        <f t="shared" si="13"/>
        <v>4900</v>
      </c>
      <c r="I20" s="7">
        <f t="shared" si="14"/>
        <v>4900</v>
      </c>
      <c r="J20" s="7">
        <f t="shared" si="15"/>
        <v>4900</v>
      </c>
      <c r="K20" s="8">
        <f t="shared" si="1"/>
        <v>24500</v>
      </c>
      <c r="L20" s="13">
        <f t="shared" si="2"/>
        <v>24500</v>
      </c>
      <c r="M20" s="13">
        <f t="shared" si="3"/>
        <v>24500</v>
      </c>
      <c r="N20" s="13">
        <f t="shared" si="4"/>
        <v>24500</v>
      </c>
    </row>
    <row r="21" spans="1:14" ht="15.75" x14ac:dyDescent="0.25">
      <c r="A21" s="3">
        <v>16</v>
      </c>
      <c r="B21" s="4" t="s">
        <v>96</v>
      </c>
      <c r="C21" s="3" t="s">
        <v>10</v>
      </c>
      <c r="D21" s="5">
        <v>9233</v>
      </c>
      <c r="E21" s="6">
        <v>7.5</v>
      </c>
      <c r="F21" s="23">
        <f t="shared" si="5"/>
        <v>69247.5</v>
      </c>
      <c r="G21" s="7">
        <v>2400</v>
      </c>
      <c r="H21" s="7">
        <f t="shared" ref="H21" si="17">G21</f>
        <v>2400</v>
      </c>
      <c r="I21" s="7">
        <f t="shared" ref="I21" si="18">G21</f>
        <v>2400</v>
      </c>
      <c r="J21" s="7">
        <v>2033</v>
      </c>
      <c r="K21" s="8">
        <f t="shared" ref="K21" si="19">G21*E21</f>
        <v>18000</v>
      </c>
      <c r="L21" s="13">
        <f t="shared" ref="L21" si="20">H21*E21</f>
        <v>18000</v>
      </c>
      <c r="M21" s="13">
        <f t="shared" ref="M21" si="21">I21*E21</f>
        <v>18000</v>
      </c>
      <c r="N21" s="13">
        <f t="shared" ref="N21" si="22">J21*E21</f>
        <v>15247.5</v>
      </c>
    </row>
    <row r="22" spans="1:14" ht="15.75" x14ac:dyDescent="0.25">
      <c r="A22" s="3">
        <v>17</v>
      </c>
      <c r="B22" s="4" t="s">
        <v>98</v>
      </c>
      <c r="C22" s="3" t="s">
        <v>10</v>
      </c>
      <c r="D22" s="5">
        <v>1600</v>
      </c>
      <c r="E22" s="6">
        <v>16.5</v>
      </c>
      <c r="F22" s="23">
        <f t="shared" si="5"/>
        <v>26400</v>
      </c>
      <c r="G22" s="7">
        <f t="shared" ref="G22" si="23">D22/4</f>
        <v>400</v>
      </c>
      <c r="H22" s="7">
        <f t="shared" ref="H22" si="24">G22</f>
        <v>400</v>
      </c>
      <c r="I22" s="7">
        <f t="shared" ref="I22" si="25">G22</f>
        <v>400</v>
      </c>
      <c r="J22" s="7">
        <f t="shared" ref="J22" si="26">G22</f>
        <v>400</v>
      </c>
      <c r="K22" s="8">
        <f t="shared" ref="K22" si="27">G22*E22</f>
        <v>6600</v>
      </c>
      <c r="L22" s="13">
        <f t="shared" ref="L22" si="28">H22*E22</f>
        <v>6600</v>
      </c>
      <c r="M22" s="13">
        <f t="shared" ref="M22" si="29">I22*E22</f>
        <v>6600</v>
      </c>
      <c r="N22" s="13">
        <f t="shared" ref="N22" si="30">J22*E22</f>
        <v>6600</v>
      </c>
    </row>
    <row r="23" spans="1:14" ht="15.75" x14ac:dyDescent="0.25">
      <c r="A23" s="3">
        <v>18</v>
      </c>
      <c r="B23" s="4" t="s">
        <v>11</v>
      </c>
      <c r="C23" s="3" t="s">
        <v>10</v>
      </c>
      <c r="D23" s="5">
        <v>3200</v>
      </c>
      <c r="E23" s="6">
        <v>11.46</v>
      </c>
      <c r="F23" s="23">
        <f t="shared" si="5"/>
        <v>36672</v>
      </c>
      <c r="G23" s="7">
        <f t="shared" si="16"/>
        <v>800</v>
      </c>
      <c r="H23" s="7">
        <f t="shared" si="13"/>
        <v>800</v>
      </c>
      <c r="I23" s="7">
        <f t="shared" si="14"/>
        <v>800</v>
      </c>
      <c r="J23" s="7">
        <f t="shared" si="15"/>
        <v>800</v>
      </c>
      <c r="K23" s="8">
        <f t="shared" si="1"/>
        <v>9168</v>
      </c>
      <c r="L23" s="13">
        <f t="shared" si="2"/>
        <v>9168</v>
      </c>
      <c r="M23" s="13">
        <f t="shared" si="3"/>
        <v>9168</v>
      </c>
      <c r="N23" s="13">
        <f t="shared" si="4"/>
        <v>9168</v>
      </c>
    </row>
    <row r="24" spans="1:14" ht="15.75" x14ac:dyDescent="0.25">
      <c r="A24" s="3">
        <v>19</v>
      </c>
      <c r="B24" s="4" t="s">
        <v>12</v>
      </c>
      <c r="C24" s="3" t="s">
        <v>10</v>
      </c>
      <c r="D24" s="5">
        <v>12000</v>
      </c>
      <c r="E24" s="6">
        <v>4.7</v>
      </c>
      <c r="F24" s="23">
        <f t="shared" si="5"/>
        <v>56400</v>
      </c>
      <c r="G24" s="7">
        <f t="shared" si="16"/>
        <v>3000</v>
      </c>
      <c r="H24" s="7">
        <f t="shared" si="13"/>
        <v>3000</v>
      </c>
      <c r="I24" s="7">
        <f t="shared" si="14"/>
        <v>3000</v>
      </c>
      <c r="J24" s="7">
        <f t="shared" si="15"/>
        <v>3000</v>
      </c>
      <c r="K24" s="8">
        <f t="shared" si="1"/>
        <v>14100</v>
      </c>
      <c r="L24" s="13">
        <f t="shared" si="2"/>
        <v>14100</v>
      </c>
      <c r="M24" s="13">
        <f t="shared" si="3"/>
        <v>14100</v>
      </c>
      <c r="N24" s="13">
        <f t="shared" si="4"/>
        <v>14100</v>
      </c>
    </row>
    <row r="25" spans="1:14" ht="15.75" x14ac:dyDescent="0.25">
      <c r="A25" s="3">
        <v>20</v>
      </c>
      <c r="B25" s="4" t="s">
        <v>85</v>
      </c>
      <c r="C25" s="3" t="s">
        <v>10</v>
      </c>
      <c r="D25" s="5">
        <v>2400</v>
      </c>
      <c r="E25" s="9">
        <v>55.6</v>
      </c>
      <c r="F25" s="23">
        <f t="shared" si="5"/>
        <v>133440</v>
      </c>
      <c r="G25" s="7">
        <f>D25/4</f>
        <v>600</v>
      </c>
      <c r="H25" s="7">
        <f>G25</f>
        <v>600</v>
      </c>
      <c r="I25" s="7">
        <f>G25</f>
        <v>600</v>
      </c>
      <c r="J25" s="7">
        <f>G25</f>
        <v>600</v>
      </c>
      <c r="K25" s="8">
        <f>G25*E25</f>
        <v>33360</v>
      </c>
      <c r="L25" s="13">
        <f>H25*E25</f>
        <v>33360</v>
      </c>
      <c r="M25" s="13">
        <f>I25*E25</f>
        <v>33360</v>
      </c>
      <c r="N25" s="13">
        <f>J25*E25</f>
        <v>33360</v>
      </c>
    </row>
    <row r="26" spans="1:14" ht="15.75" x14ac:dyDescent="0.25">
      <c r="A26" s="3">
        <v>21</v>
      </c>
      <c r="B26" s="13" t="s">
        <v>24</v>
      </c>
      <c r="C26" s="3" t="s">
        <v>10</v>
      </c>
      <c r="D26" s="5">
        <v>6100</v>
      </c>
      <c r="E26" s="9">
        <v>22</v>
      </c>
      <c r="F26" s="23">
        <f t="shared" si="5"/>
        <v>134200</v>
      </c>
      <c r="G26" s="7">
        <f>D26/4</f>
        <v>1525</v>
      </c>
      <c r="H26" s="7">
        <f>G26</f>
        <v>1525</v>
      </c>
      <c r="I26" s="7">
        <f>G26</f>
        <v>1525</v>
      </c>
      <c r="J26" s="7">
        <f>G26</f>
        <v>1525</v>
      </c>
      <c r="K26" s="8">
        <f>G26*E26</f>
        <v>33550</v>
      </c>
      <c r="L26" s="13">
        <f>H26*E26</f>
        <v>33550</v>
      </c>
      <c r="M26" s="13">
        <f>I26*E26</f>
        <v>33550</v>
      </c>
      <c r="N26" s="13">
        <f>J26*E26</f>
        <v>33550</v>
      </c>
    </row>
    <row r="27" spans="1:14" ht="15.75" x14ac:dyDescent="0.25">
      <c r="A27" s="3">
        <v>22</v>
      </c>
      <c r="B27" s="4" t="s">
        <v>38</v>
      </c>
      <c r="C27" s="3" t="s">
        <v>131</v>
      </c>
      <c r="D27" s="5">
        <v>2.1859999999999999</v>
      </c>
      <c r="E27" s="9">
        <v>18290</v>
      </c>
      <c r="F27" s="23">
        <f t="shared" si="5"/>
        <v>39981.94</v>
      </c>
      <c r="G27" s="7">
        <v>0.6</v>
      </c>
      <c r="H27" s="7">
        <f>G27</f>
        <v>0.6</v>
      </c>
      <c r="I27" s="7">
        <f>G27</f>
        <v>0.6</v>
      </c>
      <c r="J27" s="7">
        <v>0.38600000000000001</v>
      </c>
      <c r="K27" s="8">
        <f>G27*E27</f>
        <v>10974</v>
      </c>
      <c r="L27" s="13">
        <f>H27*E27</f>
        <v>10974</v>
      </c>
      <c r="M27" s="13">
        <f>I27*E27</f>
        <v>10974</v>
      </c>
      <c r="N27" s="13">
        <f>J27*E27</f>
        <v>7059.9400000000005</v>
      </c>
    </row>
    <row r="28" spans="1:14" ht="15.75" x14ac:dyDescent="0.25">
      <c r="A28" s="3">
        <v>23</v>
      </c>
      <c r="B28" s="4" t="s">
        <v>39</v>
      </c>
      <c r="C28" s="3" t="s">
        <v>10</v>
      </c>
      <c r="D28" s="5">
        <v>11628</v>
      </c>
      <c r="E28" s="9">
        <v>7.43</v>
      </c>
      <c r="F28" s="23">
        <f t="shared" si="5"/>
        <v>86396.04</v>
      </c>
      <c r="G28" s="7">
        <v>2900</v>
      </c>
      <c r="H28" s="7">
        <f>G28</f>
        <v>2900</v>
      </c>
      <c r="I28" s="7">
        <f>G28</f>
        <v>2900</v>
      </c>
      <c r="J28" s="7">
        <v>2928</v>
      </c>
      <c r="K28" s="8">
        <f>G28*E28</f>
        <v>21547</v>
      </c>
      <c r="L28" s="13">
        <f>H28*E28</f>
        <v>21547</v>
      </c>
      <c r="M28" s="13">
        <f>I28*E28</f>
        <v>21547</v>
      </c>
      <c r="N28" s="13">
        <f>J28*E28</f>
        <v>21755.040000000001</v>
      </c>
    </row>
    <row r="29" spans="1:14" ht="15.75" x14ac:dyDescent="0.25">
      <c r="A29" s="3">
        <v>24</v>
      </c>
      <c r="B29" s="4" t="s">
        <v>40</v>
      </c>
      <c r="C29" s="3" t="s">
        <v>10</v>
      </c>
      <c r="D29" s="5">
        <v>4727</v>
      </c>
      <c r="E29" s="9">
        <v>24.37</v>
      </c>
      <c r="F29" s="23">
        <f t="shared" si="5"/>
        <v>115196.99</v>
      </c>
      <c r="G29" s="7">
        <v>1180</v>
      </c>
      <c r="H29" s="7">
        <f>G29</f>
        <v>1180</v>
      </c>
      <c r="I29" s="7">
        <f>G29</f>
        <v>1180</v>
      </c>
      <c r="J29" s="7">
        <v>1187</v>
      </c>
      <c r="K29" s="8">
        <f>G29*E29</f>
        <v>28756.600000000002</v>
      </c>
      <c r="L29" s="13">
        <f>H29*E29</f>
        <v>28756.600000000002</v>
      </c>
      <c r="M29" s="13">
        <f>I29*E29</f>
        <v>28756.600000000002</v>
      </c>
      <c r="N29" s="13">
        <f>J29*E29</f>
        <v>28927.190000000002</v>
      </c>
    </row>
    <row r="30" spans="1:14" ht="15.75" x14ac:dyDescent="0.25">
      <c r="A30" s="3">
        <v>25</v>
      </c>
      <c r="B30" s="4" t="s">
        <v>13</v>
      </c>
      <c r="C30" s="3" t="s">
        <v>4</v>
      </c>
      <c r="D30" s="5">
        <v>100</v>
      </c>
      <c r="E30" s="6">
        <v>44.4</v>
      </c>
      <c r="F30" s="23">
        <f t="shared" si="5"/>
        <v>4440</v>
      </c>
      <c r="G30" s="7">
        <f t="shared" si="16"/>
        <v>25</v>
      </c>
      <c r="H30" s="7">
        <f t="shared" si="13"/>
        <v>25</v>
      </c>
      <c r="I30" s="7">
        <f t="shared" si="14"/>
        <v>25</v>
      </c>
      <c r="J30" s="7">
        <f t="shared" si="15"/>
        <v>25</v>
      </c>
      <c r="K30" s="8">
        <f t="shared" si="1"/>
        <v>1110</v>
      </c>
      <c r="L30" s="13">
        <f t="shared" si="2"/>
        <v>1110</v>
      </c>
      <c r="M30" s="13">
        <f t="shared" si="3"/>
        <v>1110</v>
      </c>
      <c r="N30" s="13">
        <f t="shared" si="4"/>
        <v>1110</v>
      </c>
    </row>
    <row r="31" spans="1:14" ht="15.75" x14ac:dyDescent="0.25">
      <c r="A31" s="3">
        <v>26</v>
      </c>
      <c r="B31" s="4" t="s">
        <v>14</v>
      </c>
      <c r="C31" s="3" t="s">
        <v>4</v>
      </c>
      <c r="D31" s="5">
        <v>600</v>
      </c>
      <c r="E31" s="6">
        <v>7.2</v>
      </c>
      <c r="F31" s="23">
        <f t="shared" si="5"/>
        <v>4320</v>
      </c>
      <c r="G31" s="7">
        <f t="shared" si="16"/>
        <v>150</v>
      </c>
      <c r="H31" s="7">
        <f t="shared" si="13"/>
        <v>150</v>
      </c>
      <c r="I31" s="7">
        <f t="shared" si="14"/>
        <v>150</v>
      </c>
      <c r="J31" s="7">
        <f t="shared" si="15"/>
        <v>150</v>
      </c>
      <c r="K31" s="8">
        <f t="shared" si="1"/>
        <v>1080</v>
      </c>
      <c r="L31" s="13">
        <f t="shared" si="2"/>
        <v>1080</v>
      </c>
      <c r="M31" s="13">
        <f t="shared" si="3"/>
        <v>1080</v>
      </c>
      <c r="N31" s="13">
        <f t="shared" si="4"/>
        <v>1080</v>
      </c>
    </row>
    <row r="32" spans="1:14" ht="15.75" x14ac:dyDescent="0.25">
      <c r="A32" s="3">
        <v>27</v>
      </c>
      <c r="B32" s="10" t="s">
        <v>47</v>
      </c>
      <c r="C32" s="3" t="s">
        <v>4</v>
      </c>
      <c r="D32" s="5">
        <v>40</v>
      </c>
      <c r="E32" s="11">
        <v>1746</v>
      </c>
      <c r="F32" s="23">
        <f t="shared" si="5"/>
        <v>69840</v>
      </c>
      <c r="G32" s="7">
        <f t="shared" ref="G32:G38" si="31">D32/4</f>
        <v>10</v>
      </c>
      <c r="H32" s="7">
        <f t="shared" ref="H32:H38" si="32">G32</f>
        <v>10</v>
      </c>
      <c r="I32" s="7">
        <f t="shared" ref="I32:I38" si="33">G32</f>
        <v>10</v>
      </c>
      <c r="J32" s="7">
        <f t="shared" ref="J32:J38" si="34">G32</f>
        <v>10</v>
      </c>
      <c r="K32" s="8">
        <f t="shared" ref="K32:K38" si="35">G32*E32</f>
        <v>17460</v>
      </c>
      <c r="L32" s="13">
        <f t="shared" ref="L32:L38" si="36">H32*E32</f>
        <v>17460</v>
      </c>
      <c r="M32" s="13">
        <f t="shared" ref="M32:M38" si="37">I32*E32</f>
        <v>17460</v>
      </c>
      <c r="N32" s="13">
        <f t="shared" ref="N32:N38" si="38">J32*E32</f>
        <v>17460</v>
      </c>
    </row>
    <row r="33" spans="1:14" ht="15.75" x14ac:dyDescent="0.25">
      <c r="A33" s="3">
        <v>28</v>
      </c>
      <c r="B33" s="12" t="s">
        <v>18</v>
      </c>
      <c r="C33" s="3" t="s">
        <v>4</v>
      </c>
      <c r="D33" s="5">
        <v>8</v>
      </c>
      <c r="E33" s="11">
        <v>1773</v>
      </c>
      <c r="F33" s="23">
        <f t="shared" si="5"/>
        <v>14184</v>
      </c>
      <c r="G33" s="7">
        <f t="shared" si="31"/>
        <v>2</v>
      </c>
      <c r="H33" s="7">
        <f t="shared" si="32"/>
        <v>2</v>
      </c>
      <c r="I33" s="7">
        <f t="shared" si="33"/>
        <v>2</v>
      </c>
      <c r="J33" s="7">
        <f t="shared" si="34"/>
        <v>2</v>
      </c>
      <c r="K33" s="8">
        <f t="shared" si="35"/>
        <v>3546</v>
      </c>
      <c r="L33" s="13">
        <f t="shared" si="36"/>
        <v>3546</v>
      </c>
      <c r="M33" s="13">
        <f t="shared" si="37"/>
        <v>3546</v>
      </c>
      <c r="N33" s="13">
        <f t="shared" si="38"/>
        <v>3546</v>
      </c>
    </row>
    <row r="34" spans="1:14" ht="15.75" x14ac:dyDescent="0.25">
      <c r="A34" s="3">
        <v>29</v>
      </c>
      <c r="B34" s="4" t="s">
        <v>23</v>
      </c>
      <c r="C34" s="3" t="s">
        <v>4</v>
      </c>
      <c r="D34" s="5">
        <v>8</v>
      </c>
      <c r="E34" s="9">
        <v>2070</v>
      </c>
      <c r="F34" s="23">
        <f t="shared" si="5"/>
        <v>16560</v>
      </c>
      <c r="G34" s="7">
        <f t="shared" si="31"/>
        <v>2</v>
      </c>
      <c r="H34" s="7">
        <f t="shared" si="32"/>
        <v>2</v>
      </c>
      <c r="I34" s="7">
        <f t="shared" si="33"/>
        <v>2</v>
      </c>
      <c r="J34" s="7">
        <f t="shared" si="34"/>
        <v>2</v>
      </c>
      <c r="K34" s="8">
        <f t="shared" si="35"/>
        <v>4140</v>
      </c>
      <c r="L34" s="13">
        <f t="shared" si="36"/>
        <v>4140</v>
      </c>
      <c r="M34" s="13">
        <f t="shared" si="37"/>
        <v>4140</v>
      </c>
      <c r="N34" s="13">
        <f t="shared" si="38"/>
        <v>4140</v>
      </c>
    </row>
    <row r="35" spans="1:14" ht="15.75" x14ac:dyDescent="0.25">
      <c r="A35" s="3">
        <v>30</v>
      </c>
      <c r="B35" s="4" t="s">
        <v>46</v>
      </c>
      <c r="C35" s="3" t="s">
        <v>4</v>
      </c>
      <c r="D35" s="5">
        <v>39</v>
      </c>
      <c r="E35" s="9">
        <v>3300</v>
      </c>
      <c r="F35" s="23">
        <f t="shared" si="5"/>
        <v>128700</v>
      </c>
      <c r="G35" s="7">
        <v>9</v>
      </c>
      <c r="H35" s="7">
        <v>10</v>
      </c>
      <c r="I35" s="7">
        <v>10</v>
      </c>
      <c r="J35" s="7">
        <v>10</v>
      </c>
      <c r="K35" s="8">
        <f t="shared" si="35"/>
        <v>29700</v>
      </c>
      <c r="L35" s="13">
        <f t="shared" si="36"/>
        <v>33000</v>
      </c>
      <c r="M35" s="13">
        <f t="shared" si="37"/>
        <v>33000</v>
      </c>
      <c r="N35" s="13">
        <f t="shared" si="38"/>
        <v>33000</v>
      </c>
    </row>
    <row r="36" spans="1:14" ht="15.75" x14ac:dyDescent="0.25">
      <c r="A36" s="3">
        <v>31</v>
      </c>
      <c r="B36" s="4" t="s">
        <v>21</v>
      </c>
      <c r="C36" s="3" t="s">
        <v>4</v>
      </c>
      <c r="D36" s="5">
        <v>44</v>
      </c>
      <c r="E36" s="9">
        <v>2611</v>
      </c>
      <c r="F36" s="23">
        <f t="shared" si="5"/>
        <v>114884</v>
      </c>
      <c r="G36" s="7">
        <f t="shared" si="31"/>
        <v>11</v>
      </c>
      <c r="H36" s="7">
        <f t="shared" si="32"/>
        <v>11</v>
      </c>
      <c r="I36" s="7">
        <f t="shared" si="33"/>
        <v>11</v>
      </c>
      <c r="J36" s="7">
        <f t="shared" si="34"/>
        <v>11</v>
      </c>
      <c r="K36" s="8">
        <f t="shared" si="35"/>
        <v>28721</v>
      </c>
      <c r="L36" s="13">
        <f t="shared" si="36"/>
        <v>28721</v>
      </c>
      <c r="M36" s="13">
        <f t="shared" si="37"/>
        <v>28721</v>
      </c>
      <c r="N36" s="13">
        <f t="shared" si="38"/>
        <v>28721</v>
      </c>
    </row>
    <row r="37" spans="1:14" ht="15.75" x14ac:dyDescent="0.25">
      <c r="A37" s="3">
        <v>32</v>
      </c>
      <c r="B37" s="4" t="s">
        <v>90</v>
      </c>
      <c r="C37" s="3" t="s">
        <v>4</v>
      </c>
      <c r="D37" s="5">
        <v>40</v>
      </c>
      <c r="E37" s="9">
        <v>1285</v>
      </c>
      <c r="F37" s="23">
        <f t="shared" si="5"/>
        <v>51400</v>
      </c>
      <c r="G37" s="7">
        <f t="shared" si="31"/>
        <v>10</v>
      </c>
      <c r="H37" s="7">
        <f t="shared" si="32"/>
        <v>10</v>
      </c>
      <c r="I37" s="7">
        <f t="shared" si="33"/>
        <v>10</v>
      </c>
      <c r="J37" s="7">
        <f t="shared" si="34"/>
        <v>10</v>
      </c>
      <c r="K37" s="8">
        <f t="shared" si="35"/>
        <v>12850</v>
      </c>
      <c r="L37" s="13">
        <f t="shared" si="36"/>
        <v>12850</v>
      </c>
      <c r="M37" s="13">
        <f t="shared" si="37"/>
        <v>12850</v>
      </c>
      <c r="N37" s="13">
        <f t="shared" si="38"/>
        <v>12850</v>
      </c>
    </row>
    <row r="38" spans="1:14" ht="15.75" x14ac:dyDescent="0.25">
      <c r="A38" s="3">
        <v>33</v>
      </c>
      <c r="B38" s="4" t="s">
        <v>86</v>
      </c>
      <c r="C38" s="3" t="s">
        <v>4</v>
      </c>
      <c r="D38" s="5">
        <v>40</v>
      </c>
      <c r="E38" s="27">
        <v>5375</v>
      </c>
      <c r="F38" s="23">
        <f t="shared" si="5"/>
        <v>215000</v>
      </c>
      <c r="G38" s="7">
        <f t="shared" si="31"/>
        <v>10</v>
      </c>
      <c r="H38" s="7">
        <f t="shared" si="32"/>
        <v>10</v>
      </c>
      <c r="I38" s="7">
        <f t="shared" si="33"/>
        <v>10</v>
      </c>
      <c r="J38" s="7">
        <f t="shared" si="34"/>
        <v>10</v>
      </c>
      <c r="K38" s="8">
        <f t="shared" si="35"/>
        <v>53750</v>
      </c>
      <c r="L38" s="13">
        <f t="shared" si="36"/>
        <v>53750</v>
      </c>
      <c r="M38" s="13">
        <f t="shared" si="37"/>
        <v>53750</v>
      </c>
      <c r="N38" s="13">
        <f t="shared" si="38"/>
        <v>53750</v>
      </c>
    </row>
    <row r="39" spans="1:14" ht="15.75" x14ac:dyDescent="0.25">
      <c r="A39" s="3">
        <v>34</v>
      </c>
      <c r="B39" s="4" t="s">
        <v>17</v>
      </c>
      <c r="C39" s="3" t="s">
        <v>4</v>
      </c>
      <c r="D39" s="5">
        <v>100</v>
      </c>
      <c r="E39" s="9">
        <v>613</v>
      </c>
      <c r="F39" s="23">
        <f t="shared" si="5"/>
        <v>61300</v>
      </c>
      <c r="G39" s="7">
        <f t="shared" si="16"/>
        <v>25</v>
      </c>
      <c r="H39" s="7">
        <f t="shared" si="13"/>
        <v>25</v>
      </c>
      <c r="I39" s="7">
        <f t="shared" si="14"/>
        <v>25</v>
      </c>
      <c r="J39" s="7">
        <f t="shared" si="15"/>
        <v>25</v>
      </c>
      <c r="K39" s="8">
        <f t="shared" si="1"/>
        <v>15325</v>
      </c>
      <c r="L39" s="13">
        <f t="shared" si="2"/>
        <v>15325</v>
      </c>
      <c r="M39" s="13">
        <f t="shared" si="3"/>
        <v>15325</v>
      </c>
      <c r="N39" s="13">
        <f t="shared" si="4"/>
        <v>15325</v>
      </c>
    </row>
    <row r="40" spans="1:14" ht="15.75" x14ac:dyDescent="0.25">
      <c r="A40" s="3">
        <v>35</v>
      </c>
      <c r="B40" s="10" t="s">
        <v>20</v>
      </c>
      <c r="C40" s="3" t="s">
        <v>4</v>
      </c>
      <c r="D40" s="5">
        <v>100</v>
      </c>
      <c r="E40" s="9">
        <v>65</v>
      </c>
      <c r="F40" s="23">
        <f t="shared" si="5"/>
        <v>6500</v>
      </c>
      <c r="G40" s="7">
        <f t="shared" si="16"/>
        <v>25</v>
      </c>
      <c r="H40" s="7">
        <f t="shared" si="13"/>
        <v>25</v>
      </c>
      <c r="I40" s="7">
        <f t="shared" si="14"/>
        <v>25</v>
      </c>
      <c r="J40" s="7">
        <f t="shared" si="15"/>
        <v>25</v>
      </c>
      <c r="K40" s="8">
        <f t="shared" si="1"/>
        <v>1625</v>
      </c>
      <c r="L40" s="13">
        <f t="shared" si="2"/>
        <v>1625</v>
      </c>
      <c r="M40" s="13">
        <f t="shared" si="3"/>
        <v>1625</v>
      </c>
      <c r="N40" s="13">
        <f t="shared" si="4"/>
        <v>1625</v>
      </c>
    </row>
    <row r="41" spans="1:14" ht="15.75" x14ac:dyDescent="0.25">
      <c r="A41" s="3">
        <v>36</v>
      </c>
      <c r="B41" s="4" t="s">
        <v>22</v>
      </c>
      <c r="C41" s="3" t="s">
        <v>4</v>
      </c>
      <c r="D41" s="5">
        <v>160</v>
      </c>
      <c r="E41" s="9">
        <v>130</v>
      </c>
      <c r="F41" s="23">
        <f t="shared" si="5"/>
        <v>20800</v>
      </c>
      <c r="G41" s="7">
        <f t="shared" si="16"/>
        <v>40</v>
      </c>
      <c r="H41" s="7">
        <f t="shared" si="13"/>
        <v>40</v>
      </c>
      <c r="I41" s="7">
        <f t="shared" si="14"/>
        <v>40</v>
      </c>
      <c r="J41" s="7">
        <f t="shared" si="15"/>
        <v>40</v>
      </c>
      <c r="K41" s="8">
        <f t="shared" si="1"/>
        <v>5200</v>
      </c>
      <c r="L41" s="13">
        <f t="shared" si="2"/>
        <v>5200</v>
      </c>
      <c r="M41" s="13">
        <f t="shared" si="3"/>
        <v>5200</v>
      </c>
      <c r="N41" s="13">
        <f t="shared" si="4"/>
        <v>5200</v>
      </c>
    </row>
    <row r="42" spans="1:14" ht="15.75" x14ac:dyDescent="0.25">
      <c r="A42" s="3">
        <v>37</v>
      </c>
      <c r="B42" s="4" t="s">
        <v>41</v>
      </c>
      <c r="C42" s="3" t="s">
        <v>49</v>
      </c>
      <c r="D42" s="5">
        <v>50</v>
      </c>
      <c r="E42" s="9">
        <v>140</v>
      </c>
      <c r="F42" s="23">
        <f t="shared" si="5"/>
        <v>7000</v>
      </c>
      <c r="G42" s="7">
        <v>12</v>
      </c>
      <c r="H42" s="7">
        <f t="shared" ref="H42:H46" si="39">G42</f>
        <v>12</v>
      </c>
      <c r="I42" s="7">
        <f t="shared" ref="I42:I46" si="40">G42</f>
        <v>12</v>
      </c>
      <c r="J42" s="7">
        <v>14</v>
      </c>
      <c r="K42" s="8">
        <f t="shared" si="1"/>
        <v>1680</v>
      </c>
      <c r="L42" s="13">
        <f t="shared" si="2"/>
        <v>1680</v>
      </c>
      <c r="M42" s="13">
        <f t="shared" si="3"/>
        <v>1680</v>
      </c>
      <c r="N42" s="13">
        <f t="shared" si="4"/>
        <v>1960</v>
      </c>
    </row>
    <row r="43" spans="1:14" ht="15.75" x14ac:dyDescent="0.25">
      <c r="A43" s="3">
        <v>38</v>
      </c>
      <c r="B43" s="4" t="s">
        <v>42</v>
      </c>
      <c r="C43" s="3" t="s">
        <v>49</v>
      </c>
      <c r="D43" s="5">
        <v>292</v>
      </c>
      <c r="E43" s="9">
        <v>25</v>
      </c>
      <c r="F43" s="23">
        <f t="shared" si="5"/>
        <v>7300</v>
      </c>
      <c r="G43" s="7">
        <f t="shared" si="16"/>
        <v>73</v>
      </c>
      <c r="H43" s="7">
        <f t="shared" si="39"/>
        <v>73</v>
      </c>
      <c r="I43" s="7">
        <f t="shared" si="40"/>
        <v>73</v>
      </c>
      <c r="J43" s="7">
        <v>82</v>
      </c>
      <c r="K43" s="8">
        <f t="shared" si="1"/>
        <v>1825</v>
      </c>
      <c r="L43" s="13">
        <f t="shared" si="2"/>
        <v>1825</v>
      </c>
      <c r="M43" s="13">
        <f t="shared" si="3"/>
        <v>1825</v>
      </c>
      <c r="N43" s="13">
        <f t="shared" si="4"/>
        <v>2050</v>
      </c>
    </row>
    <row r="44" spans="1:14" ht="15.75" x14ac:dyDescent="0.25">
      <c r="A44" s="3">
        <v>39</v>
      </c>
      <c r="B44" s="4" t="s">
        <v>43</v>
      </c>
      <c r="C44" s="3" t="s">
        <v>49</v>
      </c>
      <c r="D44" s="5">
        <v>28</v>
      </c>
      <c r="E44" s="9">
        <v>775</v>
      </c>
      <c r="F44" s="23">
        <f t="shared" si="5"/>
        <v>21700</v>
      </c>
      <c r="G44" s="7">
        <f t="shared" si="16"/>
        <v>7</v>
      </c>
      <c r="H44" s="7">
        <f t="shared" si="39"/>
        <v>7</v>
      </c>
      <c r="I44" s="7">
        <f t="shared" si="40"/>
        <v>7</v>
      </c>
      <c r="J44" s="7">
        <f t="shared" ref="J44:J46" si="41">G44</f>
        <v>7</v>
      </c>
      <c r="K44" s="8">
        <f t="shared" si="1"/>
        <v>5425</v>
      </c>
      <c r="L44" s="13">
        <f t="shared" si="2"/>
        <v>5425</v>
      </c>
      <c r="M44" s="13">
        <f t="shared" si="3"/>
        <v>5425</v>
      </c>
      <c r="N44" s="13">
        <f t="shared" si="4"/>
        <v>5425</v>
      </c>
    </row>
    <row r="45" spans="1:14" ht="15.75" x14ac:dyDescent="0.25">
      <c r="A45" s="3">
        <v>40</v>
      </c>
      <c r="B45" s="4" t="s">
        <v>44</v>
      </c>
      <c r="C45" s="3" t="s">
        <v>49</v>
      </c>
      <c r="D45" s="5">
        <v>60</v>
      </c>
      <c r="E45" s="9">
        <v>150</v>
      </c>
      <c r="F45" s="23">
        <f t="shared" si="5"/>
        <v>9000</v>
      </c>
      <c r="G45" s="7">
        <f t="shared" si="16"/>
        <v>15</v>
      </c>
      <c r="H45" s="7">
        <f t="shared" si="39"/>
        <v>15</v>
      </c>
      <c r="I45" s="7">
        <f t="shared" si="40"/>
        <v>15</v>
      </c>
      <c r="J45" s="7">
        <f t="shared" si="41"/>
        <v>15</v>
      </c>
      <c r="K45" s="8">
        <f t="shared" si="1"/>
        <v>2250</v>
      </c>
      <c r="L45" s="13">
        <f t="shared" si="2"/>
        <v>2250</v>
      </c>
      <c r="M45" s="13">
        <f t="shared" si="3"/>
        <v>2250</v>
      </c>
      <c r="N45" s="13">
        <f t="shared" si="4"/>
        <v>2250</v>
      </c>
    </row>
    <row r="46" spans="1:14" ht="15.75" x14ac:dyDescent="0.25">
      <c r="A46" s="3">
        <v>41</v>
      </c>
      <c r="B46" s="4" t="s">
        <v>45</v>
      </c>
      <c r="C46" s="3" t="s">
        <v>4</v>
      </c>
      <c r="D46" s="5">
        <v>100</v>
      </c>
      <c r="E46" s="9">
        <v>15</v>
      </c>
      <c r="F46" s="23">
        <f t="shared" si="5"/>
        <v>1500</v>
      </c>
      <c r="G46" s="7">
        <f t="shared" si="16"/>
        <v>25</v>
      </c>
      <c r="H46" s="7">
        <f t="shared" si="39"/>
        <v>25</v>
      </c>
      <c r="I46" s="7">
        <f t="shared" si="40"/>
        <v>25</v>
      </c>
      <c r="J46" s="7">
        <f t="shared" si="41"/>
        <v>25</v>
      </c>
      <c r="K46" s="8">
        <f t="shared" si="1"/>
        <v>375</v>
      </c>
      <c r="L46" s="13">
        <f t="shared" si="2"/>
        <v>375</v>
      </c>
      <c r="M46" s="13">
        <f t="shared" si="3"/>
        <v>375</v>
      </c>
      <c r="N46" s="13">
        <f t="shared" si="4"/>
        <v>375</v>
      </c>
    </row>
    <row r="47" spans="1:14" ht="15.75" x14ac:dyDescent="0.25">
      <c r="A47" s="3">
        <v>42</v>
      </c>
      <c r="B47" s="4" t="s">
        <v>79</v>
      </c>
      <c r="C47" s="3" t="s">
        <v>10</v>
      </c>
      <c r="D47" s="5">
        <v>4995</v>
      </c>
      <c r="E47" s="6">
        <v>2.5</v>
      </c>
      <c r="F47" s="23">
        <f t="shared" si="5"/>
        <v>12487.5</v>
      </c>
      <c r="G47" s="7">
        <v>1250</v>
      </c>
      <c r="H47" s="7">
        <f t="shared" ref="H47:H48" si="42">G47</f>
        <v>1250</v>
      </c>
      <c r="I47" s="7">
        <f t="shared" ref="I47:I48" si="43">G47</f>
        <v>1250</v>
      </c>
      <c r="J47" s="7">
        <v>1245</v>
      </c>
      <c r="K47" s="8">
        <f>G47*E47</f>
        <v>3125</v>
      </c>
      <c r="L47" s="13">
        <f>H47*E47</f>
        <v>3125</v>
      </c>
      <c r="M47" s="13">
        <f>I47*E47</f>
        <v>3125</v>
      </c>
      <c r="N47" s="13">
        <f>J47*E47</f>
        <v>3112.5</v>
      </c>
    </row>
    <row r="48" spans="1:14" ht="15.75" x14ac:dyDescent="0.25">
      <c r="A48" s="3">
        <v>43</v>
      </c>
      <c r="B48" s="4" t="s">
        <v>80</v>
      </c>
      <c r="C48" s="3" t="s">
        <v>4</v>
      </c>
      <c r="D48" s="5">
        <v>2800</v>
      </c>
      <c r="E48" s="6">
        <v>1</v>
      </c>
      <c r="F48" s="23">
        <f t="shared" si="5"/>
        <v>2800</v>
      </c>
      <c r="G48" s="7">
        <f t="shared" ref="G48" si="44">D48/4</f>
        <v>700</v>
      </c>
      <c r="H48" s="7">
        <f t="shared" si="42"/>
        <v>700</v>
      </c>
      <c r="I48" s="7">
        <f t="shared" si="43"/>
        <v>700</v>
      </c>
      <c r="J48" s="7">
        <f t="shared" ref="J48" si="45">G48</f>
        <v>700</v>
      </c>
      <c r="K48" s="8">
        <f>G48*E48</f>
        <v>700</v>
      </c>
      <c r="L48" s="13">
        <f>H48*E48</f>
        <v>700</v>
      </c>
      <c r="M48" s="13">
        <f>I48*E48</f>
        <v>700</v>
      </c>
      <c r="N48" s="13">
        <f>J48*E48</f>
        <v>700</v>
      </c>
    </row>
    <row r="49" spans="1:14" ht="15.75" x14ac:dyDescent="0.25">
      <c r="A49" s="3">
        <v>44</v>
      </c>
      <c r="B49" s="4" t="s">
        <v>51</v>
      </c>
      <c r="C49" s="3" t="s">
        <v>10</v>
      </c>
      <c r="D49" s="5">
        <v>3990</v>
      </c>
      <c r="E49" s="9">
        <v>4</v>
      </c>
      <c r="F49" s="23">
        <f t="shared" si="5"/>
        <v>15960</v>
      </c>
      <c r="G49" s="7">
        <v>950</v>
      </c>
      <c r="H49" s="7">
        <f t="shared" ref="H49:H60" si="46">G49</f>
        <v>950</v>
      </c>
      <c r="I49" s="7">
        <f t="shared" ref="I49:I60" si="47">G49</f>
        <v>950</v>
      </c>
      <c r="J49" s="7">
        <v>1140</v>
      </c>
      <c r="K49" s="8">
        <f t="shared" ref="K49:K66" si="48">G49*E49</f>
        <v>3800</v>
      </c>
      <c r="L49" s="13">
        <f t="shared" ref="L49:L66" si="49">H49*E49</f>
        <v>3800</v>
      </c>
      <c r="M49" s="13">
        <f t="shared" ref="M49:M66" si="50">I49*E49</f>
        <v>3800</v>
      </c>
      <c r="N49" s="13">
        <f t="shared" ref="N49:N66" si="51">J49*E49</f>
        <v>4560</v>
      </c>
    </row>
    <row r="50" spans="1:14" ht="15.75" x14ac:dyDescent="0.25">
      <c r="A50" s="3">
        <v>45</v>
      </c>
      <c r="B50" s="4" t="s">
        <v>52</v>
      </c>
      <c r="C50" s="3" t="s">
        <v>4</v>
      </c>
      <c r="D50" s="5">
        <v>2800</v>
      </c>
      <c r="E50" s="9">
        <v>1.5</v>
      </c>
      <c r="F50" s="23">
        <f t="shared" si="5"/>
        <v>4200</v>
      </c>
      <c r="G50" s="7">
        <f t="shared" ref="G50:G65" si="52">D50/4</f>
        <v>700</v>
      </c>
      <c r="H50" s="7">
        <f t="shared" si="46"/>
        <v>700</v>
      </c>
      <c r="I50" s="7">
        <f t="shared" si="47"/>
        <v>700</v>
      </c>
      <c r="J50" s="7">
        <f t="shared" ref="J50:J60" si="53">G50</f>
        <v>700</v>
      </c>
      <c r="K50" s="8">
        <f t="shared" si="48"/>
        <v>1050</v>
      </c>
      <c r="L50" s="13">
        <f t="shared" si="49"/>
        <v>1050</v>
      </c>
      <c r="M50" s="13">
        <f t="shared" si="50"/>
        <v>1050</v>
      </c>
      <c r="N50" s="13">
        <f t="shared" si="51"/>
        <v>1050</v>
      </c>
    </row>
    <row r="51" spans="1:14" ht="15.75" x14ac:dyDescent="0.25">
      <c r="A51" s="3">
        <v>46</v>
      </c>
      <c r="B51" s="4" t="s">
        <v>58</v>
      </c>
      <c r="C51" s="3" t="s">
        <v>4</v>
      </c>
      <c r="D51" s="5">
        <v>469</v>
      </c>
      <c r="E51" s="9">
        <v>42.37</v>
      </c>
      <c r="F51" s="23">
        <f t="shared" si="5"/>
        <v>19871.53</v>
      </c>
      <c r="G51" s="7">
        <v>116</v>
      </c>
      <c r="H51" s="7">
        <f t="shared" si="46"/>
        <v>116</v>
      </c>
      <c r="I51" s="7">
        <f t="shared" si="47"/>
        <v>116</v>
      </c>
      <c r="J51" s="7">
        <v>121</v>
      </c>
      <c r="K51" s="8">
        <f t="shared" si="48"/>
        <v>4914.92</v>
      </c>
      <c r="L51" s="13">
        <f t="shared" si="49"/>
        <v>4914.92</v>
      </c>
      <c r="M51" s="13">
        <f t="shared" si="50"/>
        <v>4914.92</v>
      </c>
      <c r="N51" s="13">
        <f t="shared" si="51"/>
        <v>5126.7699999999995</v>
      </c>
    </row>
    <row r="52" spans="1:14" ht="15.75" x14ac:dyDescent="0.25">
      <c r="A52" s="3">
        <v>47</v>
      </c>
      <c r="B52" s="4" t="s">
        <v>59</v>
      </c>
      <c r="C52" s="3" t="s">
        <v>4</v>
      </c>
      <c r="D52" s="5">
        <v>33</v>
      </c>
      <c r="E52" s="9">
        <v>128</v>
      </c>
      <c r="F52" s="23">
        <f t="shared" si="5"/>
        <v>4224</v>
      </c>
      <c r="G52" s="7">
        <v>8</v>
      </c>
      <c r="H52" s="7">
        <v>8</v>
      </c>
      <c r="I52" s="7">
        <f t="shared" si="47"/>
        <v>8</v>
      </c>
      <c r="J52" s="7">
        <v>9</v>
      </c>
      <c r="K52" s="8">
        <f t="shared" si="48"/>
        <v>1024</v>
      </c>
      <c r="L52" s="13">
        <f t="shared" si="49"/>
        <v>1024</v>
      </c>
      <c r="M52" s="13">
        <f t="shared" si="50"/>
        <v>1024</v>
      </c>
      <c r="N52" s="13">
        <f t="shared" si="51"/>
        <v>1152</v>
      </c>
    </row>
    <row r="53" spans="1:14" ht="15.75" x14ac:dyDescent="0.25">
      <c r="A53" s="3">
        <v>48</v>
      </c>
      <c r="B53" s="4" t="s">
        <v>60</v>
      </c>
      <c r="C53" s="3" t="s">
        <v>4</v>
      </c>
      <c r="D53" s="5">
        <v>32</v>
      </c>
      <c r="E53" s="9">
        <v>472</v>
      </c>
      <c r="F53" s="23">
        <f t="shared" si="5"/>
        <v>15104</v>
      </c>
      <c r="G53" s="7">
        <f t="shared" si="52"/>
        <v>8</v>
      </c>
      <c r="H53" s="7">
        <f t="shared" si="46"/>
        <v>8</v>
      </c>
      <c r="I53" s="7">
        <f t="shared" si="47"/>
        <v>8</v>
      </c>
      <c r="J53" s="7">
        <f t="shared" si="53"/>
        <v>8</v>
      </c>
      <c r="K53" s="8">
        <f t="shared" si="48"/>
        <v>3776</v>
      </c>
      <c r="L53" s="13">
        <f t="shared" si="49"/>
        <v>3776</v>
      </c>
      <c r="M53" s="13">
        <f t="shared" si="50"/>
        <v>3776</v>
      </c>
      <c r="N53" s="13">
        <f t="shared" si="51"/>
        <v>3776</v>
      </c>
    </row>
    <row r="54" spans="1:14" ht="15.75" x14ac:dyDescent="0.25">
      <c r="A54" s="3">
        <v>49</v>
      </c>
      <c r="B54" s="4" t="s">
        <v>61</v>
      </c>
      <c r="C54" s="3" t="s">
        <v>4</v>
      </c>
      <c r="D54" s="5">
        <v>32</v>
      </c>
      <c r="E54" s="9">
        <v>515</v>
      </c>
      <c r="F54" s="23">
        <f t="shared" si="5"/>
        <v>16480</v>
      </c>
      <c r="G54" s="7">
        <f t="shared" si="52"/>
        <v>8</v>
      </c>
      <c r="H54" s="7">
        <f t="shared" si="46"/>
        <v>8</v>
      </c>
      <c r="I54" s="7">
        <f t="shared" si="47"/>
        <v>8</v>
      </c>
      <c r="J54" s="7">
        <f t="shared" si="53"/>
        <v>8</v>
      </c>
      <c r="K54" s="8">
        <f t="shared" si="48"/>
        <v>4120</v>
      </c>
      <c r="L54" s="13">
        <f t="shared" si="49"/>
        <v>4120</v>
      </c>
      <c r="M54" s="13">
        <f t="shared" si="50"/>
        <v>4120</v>
      </c>
      <c r="N54" s="13">
        <f t="shared" si="51"/>
        <v>4120</v>
      </c>
    </row>
    <row r="55" spans="1:14" ht="15.75" x14ac:dyDescent="0.25">
      <c r="A55" s="3">
        <v>50</v>
      </c>
      <c r="B55" s="4" t="s">
        <v>62</v>
      </c>
      <c r="C55" s="3" t="s">
        <v>4</v>
      </c>
      <c r="D55" s="5">
        <v>32</v>
      </c>
      <c r="E55" s="9">
        <v>494</v>
      </c>
      <c r="F55" s="23">
        <f t="shared" si="5"/>
        <v>15808</v>
      </c>
      <c r="G55" s="7">
        <f t="shared" si="52"/>
        <v>8</v>
      </c>
      <c r="H55" s="7">
        <f t="shared" si="46"/>
        <v>8</v>
      </c>
      <c r="I55" s="7">
        <f t="shared" si="47"/>
        <v>8</v>
      </c>
      <c r="J55" s="7">
        <f t="shared" si="53"/>
        <v>8</v>
      </c>
      <c r="K55" s="8">
        <f t="shared" si="48"/>
        <v>3952</v>
      </c>
      <c r="L55" s="13">
        <f t="shared" si="49"/>
        <v>3952</v>
      </c>
      <c r="M55" s="13">
        <f t="shared" si="50"/>
        <v>3952</v>
      </c>
      <c r="N55" s="13">
        <f t="shared" si="51"/>
        <v>3952</v>
      </c>
    </row>
    <row r="56" spans="1:14" ht="15.75" x14ac:dyDescent="0.25">
      <c r="A56" s="3">
        <v>51</v>
      </c>
      <c r="B56" s="4" t="s">
        <v>63</v>
      </c>
      <c r="C56" s="3" t="s">
        <v>4</v>
      </c>
      <c r="D56" s="5">
        <v>24</v>
      </c>
      <c r="E56" s="9">
        <v>1050</v>
      </c>
      <c r="F56" s="23">
        <f t="shared" si="5"/>
        <v>25200</v>
      </c>
      <c r="G56" s="7">
        <f t="shared" si="52"/>
        <v>6</v>
      </c>
      <c r="H56" s="7">
        <f t="shared" si="46"/>
        <v>6</v>
      </c>
      <c r="I56" s="7">
        <f t="shared" si="47"/>
        <v>6</v>
      </c>
      <c r="J56" s="7">
        <f t="shared" si="53"/>
        <v>6</v>
      </c>
      <c r="K56" s="8">
        <f t="shared" si="48"/>
        <v>6300</v>
      </c>
      <c r="L56" s="13">
        <f t="shared" si="49"/>
        <v>6300</v>
      </c>
      <c r="M56" s="13">
        <f t="shared" si="50"/>
        <v>6300</v>
      </c>
      <c r="N56" s="13">
        <f t="shared" si="51"/>
        <v>6300</v>
      </c>
    </row>
    <row r="57" spans="1:14" ht="15.75" x14ac:dyDescent="0.25">
      <c r="A57" s="3">
        <v>52</v>
      </c>
      <c r="B57" s="4" t="s">
        <v>57</v>
      </c>
      <c r="C57" s="3" t="s">
        <v>4</v>
      </c>
      <c r="D57" s="5">
        <v>4</v>
      </c>
      <c r="E57" s="9">
        <v>1050</v>
      </c>
      <c r="F57" s="23">
        <f t="shared" si="5"/>
        <v>4200</v>
      </c>
      <c r="G57" s="7">
        <f t="shared" si="52"/>
        <v>1</v>
      </c>
      <c r="H57" s="7">
        <f t="shared" si="46"/>
        <v>1</v>
      </c>
      <c r="I57" s="7">
        <f t="shared" si="47"/>
        <v>1</v>
      </c>
      <c r="J57" s="7">
        <f t="shared" si="53"/>
        <v>1</v>
      </c>
      <c r="K57" s="8">
        <f t="shared" si="48"/>
        <v>1050</v>
      </c>
      <c r="L57" s="13">
        <f t="shared" si="49"/>
        <v>1050</v>
      </c>
      <c r="M57" s="13">
        <f t="shared" si="50"/>
        <v>1050</v>
      </c>
      <c r="N57" s="13">
        <f t="shared" si="51"/>
        <v>1050</v>
      </c>
    </row>
    <row r="58" spans="1:14" ht="15.75" x14ac:dyDescent="0.25">
      <c r="A58" s="3">
        <v>53</v>
      </c>
      <c r="B58" s="4" t="s">
        <v>55</v>
      </c>
      <c r="C58" s="3" t="s">
        <v>4</v>
      </c>
      <c r="D58" s="5">
        <v>5</v>
      </c>
      <c r="E58" s="9">
        <v>1260</v>
      </c>
      <c r="F58" s="23">
        <f t="shared" si="5"/>
        <v>6300</v>
      </c>
      <c r="G58" s="7">
        <v>1</v>
      </c>
      <c r="H58" s="7">
        <f t="shared" si="46"/>
        <v>1</v>
      </c>
      <c r="I58" s="7">
        <f t="shared" si="47"/>
        <v>1</v>
      </c>
      <c r="J58" s="7">
        <v>2</v>
      </c>
      <c r="K58" s="8">
        <f t="shared" si="48"/>
        <v>1260</v>
      </c>
      <c r="L58" s="13">
        <f t="shared" si="49"/>
        <v>1260</v>
      </c>
      <c r="M58" s="13">
        <f t="shared" si="50"/>
        <v>1260</v>
      </c>
      <c r="N58" s="13">
        <f t="shared" si="51"/>
        <v>2520</v>
      </c>
    </row>
    <row r="59" spans="1:14" ht="15.75" x14ac:dyDescent="0.25">
      <c r="A59" s="3">
        <v>54</v>
      </c>
      <c r="B59" s="4" t="s">
        <v>56</v>
      </c>
      <c r="C59" s="3" t="s">
        <v>4</v>
      </c>
      <c r="D59" s="5">
        <v>7</v>
      </c>
      <c r="E59" s="9">
        <v>1470</v>
      </c>
      <c r="F59" s="23">
        <f t="shared" si="5"/>
        <v>10290</v>
      </c>
      <c r="G59" s="7">
        <v>2</v>
      </c>
      <c r="H59" s="7">
        <f t="shared" si="46"/>
        <v>2</v>
      </c>
      <c r="I59" s="7">
        <f t="shared" si="47"/>
        <v>2</v>
      </c>
      <c r="J59" s="7">
        <v>1</v>
      </c>
      <c r="K59" s="8">
        <f t="shared" si="48"/>
        <v>2940</v>
      </c>
      <c r="L59" s="13">
        <f t="shared" si="49"/>
        <v>2940</v>
      </c>
      <c r="M59" s="13">
        <f t="shared" si="50"/>
        <v>2940</v>
      </c>
      <c r="N59" s="13">
        <f t="shared" si="51"/>
        <v>1470</v>
      </c>
    </row>
    <row r="60" spans="1:14" ht="15.75" x14ac:dyDescent="0.25">
      <c r="A60" s="3">
        <v>55</v>
      </c>
      <c r="B60" s="4" t="s">
        <v>87</v>
      </c>
      <c r="C60" s="3" t="s">
        <v>4</v>
      </c>
      <c r="D60" s="5">
        <v>20</v>
      </c>
      <c r="E60" s="9">
        <v>1470</v>
      </c>
      <c r="F60" s="23">
        <f t="shared" si="5"/>
        <v>29400</v>
      </c>
      <c r="G60" s="7">
        <f t="shared" si="52"/>
        <v>5</v>
      </c>
      <c r="H60" s="7">
        <f t="shared" si="46"/>
        <v>5</v>
      </c>
      <c r="I60" s="7">
        <f t="shared" si="47"/>
        <v>5</v>
      </c>
      <c r="J60" s="7">
        <f t="shared" si="53"/>
        <v>5</v>
      </c>
      <c r="K60" s="8">
        <f t="shared" si="48"/>
        <v>7350</v>
      </c>
      <c r="L60" s="13">
        <f t="shared" si="49"/>
        <v>7350</v>
      </c>
      <c r="M60" s="13">
        <f t="shared" si="50"/>
        <v>7350</v>
      </c>
      <c r="N60" s="13">
        <f t="shared" si="51"/>
        <v>7350</v>
      </c>
    </row>
    <row r="61" spans="1:14" ht="15.75" x14ac:dyDescent="0.25">
      <c r="A61" s="3">
        <v>56</v>
      </c>
      <c r="B61" s="4" t="s">
        <v>88</v>
      </c>
      <c r="C61" s="3" t="s">
        <v>4</v>
      </c>
      <c r="D61" s="5">
        <v>20</v>
      </c>
      <c r="E61" s="9">
        <v>1785</v>
      </c>
      <c r="F61" s="23">
        <f t="shared" si="5"/>
        <v>35700</v>
      </c>
      <c r="G61" s="7">
        <f t="shared" ref="G61:G63" si="54">D61/4</f>
        <v>5</v>
      </c>
      <c r="H61" s="7">
        <f t="shared" ref="H61:H63" si="55">G61</f>
        <v>5</v>
      </c>
      <c r="I61" s="7">
        <f t="shared" ref="I61:I63" si="56">G61</f>
        <v>5</v>
      </c>
      <c r="J61" s="7">
        <f t="shared" ref="J61:J63" si="57">G61</f>
        <v>5</v>
      </c>
      <c r="K61" s="8">
        <f t="shared" ref="K61:K64" si="58">G61*E61</f>
        <v>8925</v>
      </c>
      <c r="L61" s="13">
        <f t="shared" ref="L61:L64" si="59">H61*E61</f>
        <v>8925</v>
      </c>
      <c r="M61" s="13">
        <f t="shared" ref="M61:M64" si="60">I61*E61</f>
        <v>8925</v>
      </c>
      <c r="N61" s="13">
        <f t="shared" ref="N61:N64" si="61">J61*E61</f>
        <v>8925</v>
      </c>
    </row>
    <row r="62" spans="1:14" ht="15.75" x14ac:dyDescent="0.25">
      <c r="A62" s="3">
        <v>57</v>
      </c>
      <c r="B62" s="4" t="s">
        <v>89</v>
      </c>
      <c r="C62" s="3" t="s">
        <v>4</v>
      </c>
      <c r="D62" s="5">
        <v>20</v>
      </c>
      <c r="E62" s="9">
        <v>2730</v>
      </c>
      <c r="F62" s="23">
        <f t="shared" si="5"/>
        <v>54600</v>
      </c>
      <c r="G62" s="7">
        <f t="shared" si="54"/>
        <v>5</v>
      </c>
      <c r="H62" s="7">
        <f t="shared" si="55"/>
        <v>5</v>
      </c>
      <c r="I62" s="7">
        <f t="shared" si="56"/>
        <v>5</v>
      </c>
      <c r="J62" s="7">
        <f t="shared" si="57"/>
        <v>5</v>
      </c>
      <c r="K62" s="8">
        <f t="shared" si="58"/>
        <v>13650</v>
      </c>
      <c r="L62" s="13">
        <f t="shared" si="59"/>
        <v>13650</v>
      </c>
      <c r="M62" s="13">
        <f t="shared" si="60"/>
        <v>13650</v>
      </c>
      <c r="N62" s="13">
        <f t="shared" si="61"/>
        <v>13650</v>
      </c>
    </row>
    <row r="63" spans="1:14" ht="15.75" x14ac:dyDescent="0.25">
      <c r="A63" s="3">
        <v>58</v>
      </c>
      <c r="B63" s="4" t="s">
        <v>81</v>
      </c>
      <c r="C63" s="3" t="s">
        <v>4</v>
      </c>
      <c r="D63" s="5">
        <v>20</v>
      </c>
      <c r="E63" s="9">
        <v>200</v>
      </c>
      <c r="F63" s="23">
        <f t="shared" si="5"/>
        <v>4000</v>
      </c>
      <c r="G63" s="7">
        <f t="shared" si="54"/>
        <v>5</v>
      </c>
      <c r="H63" s="7">
        <f t="shared" si="55"/>
        <v>5</v>
      </c>
      <c r="I63" s="7">
        <f t="shared" si="56"/>
        <v>5</v>
      </c>
      <c r="J63" s="7">
        <f t="shared" si="57"/>
        <v>5</v>
      </c>
      <c r="K63" s="8">
        <f t="shared" si="58"/>
        <v>1000</v>
      </c>
      <c r="L63" s="13">
        <f t="shared" si="59"/>
        <v>1000</v>
      </c>
      <c r="M63" s="13">
        <f t="shared" si="60"/>
        <v>1000</v>
      </c>
      <c r="N63" s="13">
        <f t="shared" si="61"/>
        <v>1000</v>
      </c>
    </row>
    <row r="64" spans="1:14" ht="15.75" x14ac:dyDescent="0.25">
      <c r="A64" s="3">
        <v>59</v>
      </c>
      <c r="B64" s="4" t="s">
        <v>82</v>
      </c>
      <c r="C64" s="3" t="s">
        <v>4</v>
      </c>
      <c r="D64" s="5">
        <v>208</v>
      </c>
      <c r="E64" s="9">
        <v>20</v>
      </c>
      <c r="F64" s="23">
        <f t="shared" si="5"/>
        <v>4160</v>
      </c>
      <c r="G64" s="7">
        <v>58</v>
      </c>
      <c r="H64" s="7">
        <v>50</v>
      </c>
      <c r="I64" s="7">
        <v>50</v>
      </c>
      <c r="J64" s="7">
        <v>50</v>
      </c>
      <c r="K64" s="8">
        <f t="shared" si="58"/>
        <v>1160</v>
      </c>
      <c r="L64" s="13">
        <f t="shared" si="59"/>
        <v>1000</v>
      </c>
      <c r="M64" s="13">
        <f t="shared" si="60"/>
        <v>1000</v>
      </c>
      <c r="N64" s="13">
        <f t="shared" si="61"/>
        <v>1000</v>
      </c>
    </row>
    <row r="65" spans="1:14" ht="15.75" x14ac:dyDescent="0.25">
      <c r="A65" s="3">
        <v>60</v>
      </c>
      <c r="B65" s="4" t="s">
        <v>54</v>
      </c>
      <c r="C65" s="3" t="s">
        <v>10</v>
      </c>
      <c r="D65" s="5">
        <v>1600</v>
      </c>
      <c r="E65" s="6">
        <v>20</v>
      </c>
      <c r="F65" s="23">
        <f t="shared" si="5"/>
        <v>32000</v>
      </c>
      <c r="G65" s="7">
        <f t="shared" si="52"/>
        <v>400</v>
      </c>
      <c r="H65" s="7">
        <f t="shared" ref="H65" si="62">G65</f>
        <v>400</v>
      </c>
      <c r="I65" s="7">
        <f t="shared" ref="I65:I66" si="63">G65</f>
        <v>400</v>
      </c>
      <c r="J65" s="7">
        <f t="shared" ref="J65:J66" si="64">G65</f>
        <v>400</v>
      </c>
      <c r="K65" s="8">
        <f t="shared" si="48"/>
        <v>8000</v>
      </c>
      <c r="L65" s="13">
        <f t="shared" si="49"/>
        <v>8000</v>
      </c>
      <c r="M65" s="13">
        <f t="shared" si="50"/>
        <v>8000</v>
      </c>
      <c r="N65" s="13">
        <f t="shared" si="51"/>
        <v>8000</v>
      </c>
    </row>
    <row r="66" spans="1:14" ht="15.75" x14ac:dyDescent="0.25">
      <c r="A66" s="3">
        <v>61</v>
      </c>
      <c r="B66" s="4" t="s">
        <v>99</v>
      </c>
      <c r="C66" s="3" t="s">
        <v>4</v>
      </c>
      <c r="D66" s="5">
        <v>2</v>
      </c>
      <c r="E66" s="6">
        <v>1500</v>
      </c>
      <c r="F66" s="23">
        <f t="shared" si="5"/>
        <v>3000</v>
      </c>
      <c r="G66" s="7">
        <v>0</v>
      </c>
      <c r="H66" s="7">
        <v>2</v>
      </c>
      <c r="I66" s="7">
        <f t="shared" si="63"/>
        <v>0</v>
      </c>
      <c r="J66" s="7">
        <f t="shared" si="64"/>
        <v>0</v>
      </c>
      <c r="K66" s="8">
        <f t="shared" si="48"/>
        <v>0</v>
      </c>
      <c r="L66" s="13">
        <f t="shared" si="49"/>
        <v>3000</v>
      </c>
      <c r="M66" s="13">
        <f t="shared" si="50"/>
        <v>0</v>
      </c>
      <c r="N66" s="13">
        <f t="shared" si="51"/>
        <v>0</v>
      </c>
    </row>
    <row r="67" spans="1:14" ht="15.75" x14ac:dyDescent="0.25">
      <c r="A67" s="3"/>
      <c r="B67" s="44"/>
      <c r="C67" s="3"/>
      <c r="D67" s="5"/>
      <c r="E67" s="6"/>
      <c r="F67" s="6">
        <f t="shared" ref="F67:N67" si="65">SUM(F6:F66)</f>
        <v>2989178.4999999995</v>
      </c>
      <c r="G67" s="7">
        <f t="shared" si="65"/>
        <v>27401.599999999999</v>
      </c>
      <c r="H67" s="7">
        <f t="shared" si="65"/>
        <v>27478.6</v>
      </c>
      <c r="I67" s="7">
        <f t="shared" si="65"/>
        <v>27476.6</v>
      </c>
      <c r="J67" s="7">
        <f t="shared" si="65"/>
        <v>27346.385999999999</v>
      </c>
      <c r="K67" s="8">
        <f t="shared" si="65"/>
        <v>737077.52</v>
      </c>
      <c r="L67" s="13">
        <f t="shared" si="65"/>
        <v>754410.52</v>
      </c>
      <c r="M67" s="13">
        <f t="shared" si="65"/>
        <v>751410.52</v>
      </c>
      <c r="N67" s="13">
        <f t="shared" si="65"/>
        <v>746504.94</v>
      </c>
    </row>
    <row r="68" spans="1:14" ht="15.75" x14ac:dyDescent="0.25">
      <c r="A68" s="3"/>
      <c r="B68" s="30" t="s">
        <v>108</v>
      </c>
      <c r="C68" s="31"/>
      <c r="D68" s="32"/>
      <c r="E68" s="33"/>
      <c r="F68" s="33"/>
      <c r="G68" s="34"/>
      <c r="H68" s="34"/>
      <c r="I68" s="34"/>
      <c r="J68" s="34"/>
      <c r="K68" s="35"/>
      <c r="L68" s="47"/>
      <c r="M68" s="47"/>
      <c r="N68" s="48"/>
    </row>
    <row r="69" spans="1:14" ht="15.75" x14ac:dyDescent="0.25">
      <c r="A69" s="3">
        <v>62</v>
      </c>
      <c r="B69" s="4" t="s">
        <v>129</v>
      </c>
      <c r="C69" s="3" t="s">
        <v>48</v>
      </c>
      <c r="D69" s="5">
        <v>2000</v>
      </c>
      <c r="E69" s="6">
        <v>49.5</v>
      </c>
      <c r="F69" s="6">
        <f>D69*E69</f>
        <v>99000</v>
      </c>
      <c r="G69" s="7">
        <f t="shared" ref="G69:G76" si="66">D69/4</f>
        <v>500</v>
      </c>
      <c r="H69" s="7">
        <f t="shared" ref="H69:H76" si="67">G69</f>
        <v>500</v>
      </c>
      <c r="I69" s="7">
        <f t="shared" ref="I69:I76" si="68">G69</f>
        <v>500</v>
      </c>
      <c r="J69" s="7">
        <f t="shared" ref="J69:J76" si="69">G69</f>
        <v>500</v>
      </c>
      <c r="K69" s="8">
        <f t="shared" ref="K69" si="70">G69*E69</f>
        <v>24750</v>
      </c>
      <c r="L69" s="13">
        <f t="shared" ref="L69" si="71">H69*E69</f>
        <v>24750</v>
      </c>
      <c r="M69" s="13">
        <f t="shared" ref="M69" si="72">I69*E69</f>
        <v>24750</v>
      </c>
      <c r="N69" s="13">
        <f t="shared" ref="N69" si="73">J69*E69</f>
        <v>24750</v>
      </c>
    </row>
    <row r="70" spans="1:14" ht="15.75" x14ac:dyDescent="0.25">
      <c r="A70" s="3">
        <v>63</v>
      </c>
      <c r="B70" s="4" t="s">
        <v>101</v>
      </c>
      <c r="C70" s="3" t="s">
        <v>48</v>
      </c>
      <c r="D70" s="5">
        <v>2000</v>
      </c>
      <c r="E70" s="6">
        <v>23.4</v>
      </c>
      <c r="F70" s="6">
        <f t="shared" ref="F70:F83" si="74">D70*E70</f>
        <v>46800</v>
      </c>
      <c r="G70" s="7">
        <f t="shared" si="66"/>
        <v>500</v>
      </c>
      <c r="H70" s="7">
        <f t="shared" si="67"/>
        <v>500</v>
      </c>
      <c r="I70" s="7">
        <f t="shared" si="68"/>
        <v>500</v>
      </c>
      <c r="J70" s="7">
        <f t="shared" si="69"/>
        <v>500</v>
      </c>
      <c r="K70" s="8">
        <f t="shared" ref="K70:K88" si="75">G70*E70</f>
        <v>11700</v>
      </c>
      <c r="L70" s="13">
        <f t="shared" ref="L70:L88" si="76">H70*E70</f>
        <v>11700</v>
      </c>
      <c r="M70" s="13">
        <f t="shared" ref="M70:M88" si="77">I70*E70</f>
        <v>11700</v>
      </c>
      <c r="N70" s="13">
        <f t="shared" ref="N70:N88" si="78">J70*E70</f>
        <v>11700</v>
      </c>
    </row>
    <row r="71" spans="1:14" ht="15.75" x14ac:dyDescent="0.25">
      <c r="A71" s="3">
        <v>64</v>
      </c>
      <c r="B71" s="4" t="s">
        <v>111</v>
      </c>
      <c r="C71" s="3" t="s">
        <v>4</v>
      </c>
      <c r="D71" s="5">
        <v>100</v>
      </c>
      <c r="E71" s="6">
        <v>206.7</v>
      </c>
      <c r="F71" s="6">
        <f t="shared" si="74"/>
        <v>20670</v>
      </c>
      <c r="G71" s="7">
        <f t="shared" si="66"/>
        <v>25</v>
      </c>
      <c r="H71" s="7">
        <f t="shared" si="67"/>
        <v>25</v>
      </c>
      <c r="I71" s="7">
        <f t="shared" si="68"/>
        <v>25</v>
      </c>
      <c r="J71" s="7">
        <f t="shared" si="69"/>
        <v>25</v>
      </c>
      <c r="K71" s="8">
        <f t="shared" si="75"/>
        <v>5167.5</v>
      </c>
      <c r="L71" s="13">
        <f t="shared" si="76"/>
        <v>5167.5</v>
      </c>
      <c r="M71" s="13">
        <f t="shared" si="77"/>
        <v>5167.5</v>
      </c>
      <c r="N71" s="13">
        <f t="shared" si="78"/>
        <v>5167.5</v>
      </c>
    </row>
    <row r="72" spans="1:14" ht="15.75" x14ac:dyDescent="0.25">
      <c r="A72" s="3">
        <v>65</v>
      </c>
      <c r="B72" s="4" t="s">
        <v>112</v>
      </c>
      <c r="C72" s="3" t="s">
        <v>4</v>
      </c>
      <c r="D72" s="5">
        <v>20</v>
      </c>
      <c r="E72" s="6">
        <v>52</v>
      </c>
      <c r="F72" s="6">
        <f t="shared" si="74"/>
        <v>1040</v>
      </c>
      <c r="G72" s="7">
        <f t="shared" si="66"/>
        <v>5</v>
      </c>
      <c r="H72" s="7">
        <f t="shared" si="67"/>
        <v>5</v>
      </c>
      <c r="I72" s="7">
        <f t="shared" si="68"/>
        <v>5</v>
      </c>
      <c r="J72" s="7">
        <f t="shared" si="69"/>
        <v>5</v>
      </c>
      <c r="K72" s="8">
        <f t="shared" si="75"/>
        <v>260</v>
      </c>
      <c r="L72" s="13">
        <f t="shared" si="76"/>
        <v>260</v>
      </c>
      <c r="M72" s="13">
        <f t="shared" si="77"/>
        <v>260</v>
      </c>
      <c r="N72" s="13">
        <f t="shared" si="78"/>
        <v>260</v>
      </c>
    </row>
    <row r="73" spans="1:14" ht="15.75" x14ac:dyDescent="0.25">
      <c r="A73" s="3">
        <v>66</v>
      </c>
      <c r="B73" s="4" t="s">
        <v>113</v>
      </c>
      <c r="C73" s="3" t="s">
        <v>4</v>
      </c>
      <c r="D73" s="5">
        <v>200</v>
      </c>
      <c r="E73" s="6">
        <v>58.5</v>
      </c>
      <c r="F73" s="6">
        <f t="shared" si="74"/>
        <v>11700</v>
      </c>
      <c r="G73" s="7">
        <f t="shared" si="66"/>
        <v>50</v>
      </c>
      <c r="H73" s="7">
        <f t="shared" si="67"/>
        <v>50</v>
      </c>
      <c r="I73" s="7">
        <f t="shared" si="68"/>
        <v>50</v>
      </c>
      <c r="J73" s="7">
        <f t="shared" si="69"/>
        <v>50</v>
      </c>
      <c r="K73" s="8">
        <f t="shared" si="75"/>
        <v>2925</v>
      </c>
      <c r="L73" s="13">
        <f t="shared" si="76"/>
        <v>2925</v>
      </c>
      <c r="M73" s="13">
        <f t="shared" si="77"/>
        <v>2925</v>
      </c>
      <c r="N73" s="13">
        <f t="shared" si="78"/>
        <v>2925</v>
      </c>
    </row>
    <row r="74" spans="1:14" ht="15.75" x14ac:dyDescent="0.25">
      <c r="A74" s="3">
        <v>67</v>
      </c>
      <c r="B74" s="4" t="s">
        <v>114</v>
      </c>
      <c r="C74" s="3" t="s">
        <v>4</v>
      </c>
      <c r="D74" s="5">
        <v>20</v>
      </c>
      <c r="E74" s="6">
        <v>260</v>
      </c>
      <c r="F74" s="6">
        <f t="shared" si="74"/>
        <v>5200</v>
      </c>
      <c r="G74" s="7">
        <f t="shared" si="66"/>
        <v>5</v>
      </c>
      <c r="H74" s="7">
        <f t="shared" si="67"/>
        <v>5</v>
      </c>
      <c r="I74" s="7">
        <f t="shared" si="68"/>
        <v>5</v>
      </c>
      <c r="J74" s="7">
        <f t="shared" si="69"/>
        <v>5</v>
      </c>
      <c r="K74" s="8">
        <f t="shared" si="75"/>
        <v>1300</v>
      </c>
      <c r="L74" s="13">
        <f t="shared" si="76"/>
        <v>1300</v>
      </c>
      <c r="M74" s="13">
        <f t="shared" si="77"/>
        <v>1300</v>
      </c>
      <c r="N74" s="13">
        <f t="shared" si="78"/>
        <v>1300</v>
      </c>
    </row>
    <row r="75" spans="1:14" ht="15.75" x14ac:dyDescent="0.25">
      <c r="A75" s="3">
        <v>68</v>
      </c>
      <c r="B75" s="4" t="s">
        <v>115</v>
      </c>
      <c r="C75" s="3" t="s">
        <v>4</v>
      </c>
      <c r="D75" s="5">
        <v>60</v>
      </c>
      <c r="E75" s="6">
        <v>87.1</v>
      </c>
      <c r="F75" s="6">
        <f t="shared" si="74"/>
        <v>5226</v>
      </c>
      <c r="G75" s="7">
        <f t="shared" si="66"/>
        <v>15</v>
      </c>
      <c r="H75" s="7">
        <f t="shared" si="67"/>
        <v>15</v>
      </c>
      <c r="I75" s="7">
        <f t="shared" si="68"/>
        <v>15</v>
      </c>
      <c r="J75" s="7">
        <f t="shared" si="69"/>
        <v>15</v>
      </c>
      <c r="K75" s="8">
        <f t="shared" si="75"/>
        <v>1306.5</v>
      </c>
      <c r="L75" s="13">
        <f t="shared" si="76"/>
        <v>1306.5</v>
      </c>
      <c r="M75" s="13">
        <f t="shared" si="77"/>
        <v>1306.5</v>
      </c>
      <c r="N75" s="13">
        <f t="shared" si="78"/>
        <v>1306.5</v>
      </c>
    </row>
    <row r="76" spans="1:14" ht="15.75" x14ac:dyDescent="0.25">
      <c r="A76" s="3">
        <v>69</v>
      </c>
      <c r="B76" s="4" t="s">
        <v>122</v>
      </c>
      <c r="C76" s="3" t="s">
        <v>4</v>
      </c>
      <c r="D76" s="5">
        <v>300</v>
      </c>
      <c r="E76" s="6">
        <v>123.5</v>
      </c>
      <c r="F76" s="6">
        <f t="shared" si="74"/>
        <v>37050</v>
      </c>
      <c r="G76" s="7">
        <f t="shared" si="66"/>
        <v>75</v>
      </c>
      <c r="H76" s="7">
        <f t="shared" si="67"/>
        <v>75</v>
      </c>
      <c r="I76" s="7">
        <f t="shared" si="68"/>
        <v>75</v>
      </c>
      <c r="J76" s="7">
        <f t="shared" si="69"/>
        <v>75</v>
      </c>
      <c r="K76" s="8">
        <f t="shared" si="75"/>
        <v>9262.5</v>
      </c>
      <c r="L76" s="13">
        <f t="shared" si="76"/>
        <v>9262.5</v>
      </c>
      <c r="M76" s="13">
        <f t="shared" si="77"/>
        <v>9262.5</v>
      </c>
      <c r="N76" s="13">
        <f t="shared" si="78"/>
        <v>9262.5</v>
      </c>
    </row>
    <row r="77" spans="1:14" ht="15.75" x14ac:dyDescent="0.25">
      <c r="A77" s="3">
        <v>70</v>
      </c>
      <c r="B77" s="4" t="s">
        <v>123</v>
      </c>
      <c r="C77" s="3" t="s">
        <v>4</v>
      </c>
      <c r="D77" s="5">
        <v>300</v>
      </c>
      <c r="E77" s="6">
        <v>136.5</v>
      </c>
      <c r="F77" s="6">
        <f t="shared" si="74"/>
        <v>40950</v>
      </c>
      <c r="G77" s="7">
        <f t="shared" ref="G77:G83" si="79">D77/4</f>
        <v>75</v>
      </c>
      <c r="H77" s="7">
        <f t="shared" ref="H77:H83" si="80">G77</f>
        <v>75</v>
      </c>
      <c r="I77" s="7">
        <f t="shared" ref="I77:I83" si="81">G77</f>
        <v>75</v>
      </c>
      <c r="J77" s="7">
        <f t="shared" ref="J77:J83" si="82">G77</f>
        <v>75</v>
      </c>
      <c r="K77" s="8">
        <f t="shared" ref="K77:K83" si="83">G77*E77</f>
        <v>10237.5</v>
      </c>
      <c r="L77" s="13">
        <f t="shared" ref="L77:L83" si="84">H77*E77</f>
        <v>10237.5</v>
      </c>
      <c r="M77" s="13">
        <f t="shared" ref="M77:M83" si="85">I77*E77</f>
        <v>10237.5</v>
      </c>
      <c r="N77" s="13">
        <f t="shared" ref="N77:N83" si="86">J77*E77</f>
        <v>10237.5</v>
      </c>
    </row>
    <row r="78" spans="1:14" ht="15.75" x14ac:dyDescent="0.25">
      <c r="A78" s="3">
        <v>71</v>
      </c>
      <c r="B78" s="4" t="s">
        <v>116</v>
      </c>
      <c r="C78" s="3" t="s">
        <v>4</v>
      </c>
      <c r="D78" s="5">
        <v>100</v>
      </c>
      <c r="E78" s="6">
        <v>169</v>
      </c>
      <c r="F78" s="6">
        <f t="shared" si="74"/>
        <v>16900</v>
      </c>
      <c r="G78" s="7">
        <f t="shared" si="79"/>
        <v>25</v>
      </c>
      <c r="H78" s="7">
        <f t="shared" si="80"/>
        <v>25</v>
      </c>
      <c r="I78" s="7">
        <f t="shared" si="81"/>
        <v>25</v>
      </c>
      <c r="J78" s="7">
        <f t="shared" si="82"/>
        <v>25</v>
      </c>
      <c r="K78" s="8">
        <f t="shared" si="83"/>
        <v>4225</v>
      </c>
      <c r="L78" s="13">
        <f t="shared" si="84"/>
        <v>4225</v>
      </c>
      <c r="M78" s="13">
        <f t="shared" si="85"/>
        <v>4225</v>
      </c>
      <c r="N78" s="13">
        <f t="shared" si="86"/>
        <v>4225</v>
      </c>
    </row>
    <row r="79" spans="1:14" ht="15.75" x14ac:dyDescent="0.25">
      <c r="A79" s="3">
        <v>72</v>
      </c>
      <c r="B79" s="4" t="s">
        <v>117</v>
      </c>
      <c r="C79" s="3" t="s">
        <v>4</v>
      </c>
      <c r="D79" s="5">
        <v>60</v>
      </c>
      <c r="E79" s="6">
        <v>206.7</v>
      </c>
      <c r="F79" s="6">
        <f t="shared" si="74"/>
        <v>12402</v>
      </c>
      <c r="G79" s="7">
        <f t="shared" si="79"/>
        <v>15</v>
      </c>
      <c r="H79" s="7">
        <f t="shared" si="80"/>
        <v>15</v>
      </c>
      <c r="I79" s="7">
        <f t="shared" si="81"/>
        <v>15</v>
      </c>
      <c r="J79" s="7">
        <f t="shared" si="82"/>
        <v>15</v>
      </c>
      <c r="K79" s="8">
        <f t="shared" si="83"/>
        <v>3100.5</v>
      </c>
      <c r="L79" s="13">
        <f t="shared" si="84"/>
        <v>3100.5</v>
      </c>
      <c r="M79" s="13">
        <f t="shared" si="85"/>
        <v>3100.5</v>
      </c>
      <c r="N79" s="13">
        <f t="shared" si="86"/>
        <v>3100.5</v>
      </c>
    </row>
    <row r="80" spans="1:14" ht="15.75" x14ac:dyDescent="0.25">
      <c r="A80" s="3">
        <v>73</v>
      </c>
      <c r="B80" s="4" t="s">
        <v>118</v>
      </c>
      <c r="C80" s="3" t="s">
        <v>4</v>
      </c>
      <c r="D80" s="5">
        <v>60</v>
      </c>
      <c r="E80" s="6">
        <v>104</v>
      </c>
      <c r="F80" s="6">
        <f t="shared" si="74"/>
        <v>6240</v>
      </c>
      <c r="G80" s="7">
        <f t="shared" si="79"/>
        <v>15</v>
      </c>
      <c r="H80" s="7">
        <f t="shared" si="80"/>
        <v>15</v>
      </c>
      <c r="I80" s="7">
        <f t="shared" si="81"/>
        <v>15</v>
      </c>
      <c r="J80" s="7">
        <f t="shared" si="82"/>
        <v>15</v>
      </c>
      <c r="K80" s="8">
        <f t="shared" si="83"/>
        <v>1560</v>
      </c>
      <c r="L80" s="13">
        <f t="shared" si="84"/>
        <v>1560</v>
      </c>
      <c r="M80" s="13">
        <f t="shared" si="85"/>
        <v>1560</v>
      </c>
      <c r="N80" s="13">
        <f t="shared" si="86"/>
        <v>1560</v>
      </c>
    </row>
    <row r="81" spans="1:14" ht="15.75" x14ac:dyDescent="0.25">
      <c r="A81" s="3">
        <v>74</v>
      </c>
      <c r="B81" s="4" t="s">
        <v>119</v>
      </c>
      <c r="C81" s="3" t="s">
        <v>4</v>
      </c>
      <c r="D81" s="5">
        <v>60</v>
      </c>
      <c r="E81" s="6">
        <v>104</v>
      </c>
      <c r="F81" s="6">
        <f t="shared" si="74"/>
        <v>6240</v>
      </c>
      <c r="G81" s="7">
        <f t="shared" si="79"/>
        <v>15</v>
      </c>
      <c r="H81" s="7">
        <f t="shared" si="80"/>
        <v>15</v>
      </c>
      <c r="I81" s="7">
        <f t="shared" si="81"/>
        <v>15</v>
      </c>
      <c r="J81" s="7">
        <f t="shared" si="82"/>
        <v>15</v>
      </c>
      <c r="K81" s="8">
        <f t="shared" si="83"/>
        <v>1560</v>
      </c>
      <c r="L81" s="13">
        <f t="shared" si="84"/>
        <v>1560</v>
      </c>
      <c r="M81" s="13">
        <f t="shared" si="85"/>
        <v>1560</v>
      </c>
      <c r="N81" s="13">
        <f t="shared" si="86"/>
        <v>1560</v>
      </c>
    </row>
    <row r="82" spans="1:14" ht="15.75" x14ac:dyDescent="0.25">
      <c r="A82" s="3">
        <v>75</v>
      </c>
      <c r="B82" s="4" t="s">
        <v>120</v>
      </c>
      <c r="C82" s="3" t="s">
        <v>4</v>
      </c>
      <c r="D82" s="5">
        <v>39</v>
      </c>
      <c r="E82" s="6">
        <v>40.299999999999997</v>
      </c>
      <c r="F82" s="6">
        <f t="shared" si="74"/>
        <v>1571.6999999999998</v>
      </c>
      <c r="G82" s="7">
        <v>9</v>
      </c>
      <c r="H82" s="7">
        <v>10</v>
      </c>
      <c r="I82" s="7">
        <v>10</v>
      </c>
      <c r="J82" s="7">
        <v>10</v>
      </c>
      <c r="K82" s="8">
        <f t="shared" si="83"/>
        <v>362.7</v>
      </c>
      <c r="L82" s="13">
        <f t="shared" si="84"/>
        <v>403</v>
      </c>
      <c r="M82" s="13">
        <f t="shared" si="85"/>
        <v>403</v>
      </c>
      <c r="N82" s="13">
        <f t="shared" si="86"/>
        <v>403</v>
      </c>
    </row>
    <row r="83" spans="1:14" ht="15.75" x14ac:dyDescent="0.25">
      <c r="A83" s="3">
        <v>76</v>
      </c>
      <c r="B83" s="4" t="s">
        <v>121</v>
      </c>
      <c r="C83" s="3" t="s">
        <v>4</v>
      </c>
      <c r="D83" s="5">
        <v>100</v>
      </c>
      <c r="E83" s="6">
        <v>63.7</v>
      </c>
      <c r="F83" s="6">
        <f t="shared" si="74"/>
        <v>6370</v>
      </c>
      <c r="G83" s="7">
        <f t="shared" si="79"/>
        <v>25</v>
      </c>
      <c r="H83" s="7">
        <f t="shared" si="80"/>
        <v>25</v>
      </c>
      <c r="I83" s="7">
        <f t="shared" si="81"/>
        <v>25</v>
      </c>
      <c r="J83" s="7">
        <f t="shared" si="82"/>
        <v>25</v>
      </c>
      <c r="K83" s="8">
        <f t="shared" si="83"/>
        <v>1592.5</v>
      </c>
      <c r="L83" s="13">
        <f t="shared" si="84"/>
        <v>1592.5</v>
      </c>
      <c r="M83" s="13">
        <f t="shared" si="85"/>
        <v>1592.5</v>
      </c>
      <c r="N83" s="13">
        <f t="shared" si="86"/>
        <v>1592.5</v>
      </c>
    </row>
    <row r="84" spans="1:14" ht="15.75" x14ac:dyDescent="0.25">
      <c r="A84" s="3"/>
      <c r="B84" s="44"/>
      <c r="C84" s="3"/>
      <c r="D84" s="5"/>
      <c r="E84" s="6"/>
      <c r="F84" s="6">
        <f t="shared" ref="F84:N84" si="87">SUM(F69:F83)</f>
        <v>317359.7</v>
      </c>
      <c r="G84" s="7">
        <f t="shared" si="87"/>
        <v>1354</v>
      </c>
      <c r="H84" s="7">
        <f t="shared" si="87"/>
        <v>1355</v>
      </c>
      <c r="I84" s="7">
        <f t="shared" si="87"/>
        <v>1355</v>
      </c>
      <c r="J84" s="7">
        <f t="shared" si="87"/>
        <v>1355</v>
      </c>
      <c r="K84" s="8">
        <f t="shared" si="87"/>
        <v>79309.7</v>
      </c>
      <c r="L84" s="13">
        <f t="shared" si="87"/>
        <v>79350</v>
      </c>
      <c r="M84" s="13">
        <f t="shared" si="87"/>
        <v>79350</v>
      </c>
      <c r="N84" s="13">
        <f t="shared" si="87"/>
        <v>79350</v>
      </c>
    </row>
    <row r="85" spans="1:14" ht="15.75" x14ac:dyDescent="0.25">
      <c r="A85" s="41"/>
      <c r="B85" s="42" t="s">
        <v>109</v>
      </c>
      <c r="C85" s="31"/>
      <c r="D85" s="32"/>
      <c r="E85" s="33"/>
      <c r="F85" s="33"/>
      <c r="G85" s="34"/>
      <c r="H85" s="34"/>
      <c r="I85" s="34"/>
      <c r="J85" s="34"/>
      <c r="K85" s="35"/>
      <c r="L85" s="47"/>
      <c r="M85" s="47"/>
      <c r="N85" s="48"/>
    </row>
    <row r="86" spans="1:14" ht="15.75" x14ac:dyDescent="0.25">
      <c r="A86" s="3">
        <v>77</v>
      </c>
      <c r="B86" s="4" t="s">
        <v>128</v>
      </c>
      <c r="C86" s="3" t="s">
        <v>4</v>
      </c>
      <c r="D86" s="5">
        <v>24</v>
      </c>
      <c r="E86" s="6">
        <v>1500</v>
      </c>
      <c r="F86" s="6">
        <f t="shared" ref="F86:F87" si="88">D86*E86</f>
        <v>36000</v>
      </c>
      <c r="G86" s="7">
        <v>24</v>
      </c>
      <c r="H86" s="7">
        <v>0</v>
      </c>
      <c r="I86" s="7">
        <v>0</v>
      </c>
      <c r="J86" s="7">
        <v>0</v>
      </c>
      <c r="K86" s="8">
        <f t="shared" ref="K86:K87" si="89">G86*E86</f>
        <v>36000</v>
      </c>
      <c r="L86" s="13">
        <f t="shared" ref="L86:L87" si="90">H86*E86</f>
        <v>0</v>
      </c>
      <c r="M86" s="13">
        <f t="shared" ref="M86:M87" si="91">I86*E86</f>
        <v>0</v>
      </c>
      <c r="N86" s="13">
        <f t="shared" ref="N86:N87" si="92">J86*E86</f>
        <v>0</v>
      </c>
    </row>
    <row r="87" spans="1:14" ht="15.75" x14ac:dyDescent="0.25">
      <c r="A87" s="3">
        <v>78</v>
      </c>
      <c r="B87" s="4" t="s">
        <v>130</v>
      </c>
      <c r="C87" s="3" t="s">
        <v>48</v>
      </c>
      <c r="D87" s="5">
        <v>420</v>
      </c>
      <c r="E87" s="6">
        <v>1017</v>
      </c>
      <c r="F87" s="6">
        <f t="shared" si="88"/>
        <v>427140</v>
      </c>
      <c r="G87" s="7">
        <v>100</v>
      </c>
      <c r="H87" s="7">
        <v>120</v>
      </c>
      <c r="I87" s="7">
        <f t="shared" ref="I87" si="93">G87</f>
        <v>100</v>
      </c>
      <c r="J87" s="7">
        <f t="shared" ref="J87" si="94">G87</f>
        <v>100</v>
      </c>
      <c r="K87" s="8">
        <f t="shared" si="89"/>
        <v>101700</v>
      </c>
      <c r="L87" s="13">
        <f t="shared" si="90"/>
        <v>122040</v>
      </c>
      <c r="M87" s="13">
        <f t="shared" si="91"/>
        <v>101700</v>
      </c>
      <c r="N87" s="13">
        <f t="shared" si="92"/>
        <v>101700</v>
      </c>
    </row>
    <row r="88" spans="1:14" ht="15.75" x14ac:dyDescent="0.25">
      <c r="A88" s="3">
        <v>79</v>
      </c>
      <c r="B88" s="4" t="s">
        <v>102</v>
      </c>
      <c r="C88" s="3" t="s">
        <v>132</v>
      </c>
      <c r="D88" s="5">
        <v>1</v>
      </c>
      <c r="E88" s="6">
        <v>16120</v>
      </c>
      <c r="F88" s="6">
        <f t="shared" ref="F88:F95" si="95">D88*E88</f>
        <v>16120</v>
      </c>
      <c r="G88" s="7">
        <v>1</v>
      </c>
      <c r="H88" s="7">
        <v>0</v>
      </c>
      <c r="I88" s="7">
        <v>0</v>
      </c>
      <c r="J88" s="7">
        <v>0</v>
      </c>
      <c r="K88" s="8">
        <f t="shared" si="75"/>
        <v>16120</v>
      </c>
      <c r="L88" s="13">
        <f t="shared" si="76"/>
        <v>0</v>
      </c>
      <c r="M88" s="13">
        <f t="shared" si="77"/>
        <v>0</v>
      </c>
      <c r="N88" s="13">
        <f t="shared" si="78"/>
        <v>0</v>
      </c>
    </row>
    <row r="89" spans="1:14" ht="15.75" x14ac:dyDescent="0.25">
      <c r="A89" s="3">
        <v>80</v>
      </c>
      <c r="B89" s="4" t="s">
        <v>103</v>
      </c>
      <c r="C89" s="3" t="s">
        <v>4</v>
      </c>
      <c r="D89" s="5">
        <v>1</v>
      </c>
      <c r="E89" s="6">
        <v>9030</v>
      </c>
      <c r="F89" s="6">
        <f t="shared" si="95"/>
        <v>9030</v>
      </c>
      <c r="G89" s="7">
        <v>1</v>
      </c>
      <c r="H89" s="7">
        <v>0</v>
      </c>
      <c r="I89" s="7">
        <v>0</v>
      </c>
      <c r="J89" s="7">
        <v>0</v>
      </c>
      <c r="K89" s="8">
        <f t="shared" ref="K89:K95" si="96">G89*E89</f>
        <v>9030</v>
      </c>
      <c r="L89" s="13">
        <f t="shared" ref="L89:L95" si="97">H89*E89</f>
        <v>0</v>
      </c>
      <c r="M89" s="13">
        <f t="shared" ref="M89:M95" si="98">I89*E89</f>
        <v>0</v>
      </c>
      <c r="N89" s="13">
        <f t="shared" ref="N89:N95" si="99">J89*E89</f>
        <v>0</v>
      </c>
    </row>
    <row r="90" spans="1:14" ht="15.75" x14ac:dyDescent="0.25">
      <c r="A90" s="3">
        <v>81</v>
      </c>
      <c r="B90" s="4" t="s">
        <v>104</v>
      </c>
      <c r="C90" s="3" t="s">
        <v>4</v>
      </c>
      <c r="D90" s="5">
        <v>1</v>
      </c>
      <c r="E90" s="6">
        <v>8170</v>
      </c>
      <c r="F90" s="6">
        <f t="shared" si="95"/>
        <v>8170</v>
      </c>
      <c r="G90" s="7">
        <v>1</v>
      </c>
      <c r="H90" s="7">
        <v>0</v>
      </c>
      <c r="I90" s="7">
        <v>0</v>
      </c>
      <c r="J90" s="7">
        <v>0</v>
      </c>
      <c r="K90" s="8">
        <f t="shared" si="96"/>
        <v>8170</v>
      </c>
      <c r="L90" s="13">
        <f t="shared" si="97"/>
        <v>0</v>
      </c>
      <c r="M90" s="13">
        <f t="shared" si="98"/>
        <v>0</v>
      </c>
      <c r="N90" s="13">
        <f t="shared" si="99"/>
        <v>0</v>
      </c>
    </row>
    <row r="91" spans="1:14" ht="15.75" x14ac:dyDescent="0.25">
      <c r="A91" s="3">
        <v>82</v>
      </c>
      <c r="B91" s="4" t="s">
        <v>105</v>
      </c>
      <c r="C91" s="3" t="s">
        <v>4</v>
      </c>
      <c r="D91" s="5">
        <v>1</v>
      </c>
      <c r="E91" s="6">
        <v>46129</v>
      </c>
      <c r="F91" s="6">
        <f t="shared" si="95"/>
        <v>46129</v>
      </c>
      <c r="G91" s="7">
        <v>1</v>
      </c>
      <c r="H91" s="7">
        <v>0</v>
      </c>
      <c r="I91" s="7">
        <v>0</v>
      </c>
      <c r="J91" s="7">
        <v>0</v>
      </c>
      <c r="K91" s="8">
        <f t="shared" si="96"/>
        <v>46129</v>
      </c>
      <c r="L91" s="13">
        <f t="shared" si="97"/>
        <v>0</v>
      </c>
      <c r="M91" s="13">
        <f t="shared" si="98"/>
        <v>0</v>
      </c>
      <c r="N91" s="13">
        <f t="shared" si="99"/>
        <v>0</v>
      </c>
    </row>
    <row r="92" spans="1:14" ht="15.75" x14ac:dyDescent="0.25">
      <c r="A92" s="3">
        <v>83</v>
      </c>
      <c r="B92" s="4" t="s">
        <v>125</v>
      </c>
      <c r="C92" s="3" t="s">
        <v>4</v>
      </c>
      <c r="D92" s="5">
        <v>1</v>
      </c>
      <c r="E92" s="6">
        <v>11921</v>
      </c>
      <c r="F92" s="6">
        <f t="shared" si="95"/>
        <v>11921</v>
      </c>
      <c r="G92" s="7">
        <v>1</v>
      </c>
      <c r="H92" s="7">
        <v>0</v>
      </c>
      <c r="I92" s="7">
        <v>0</v>
      </c>
      <c r="J92" s="7">
        <v>0</v>
      </c>
      <c r="K92" s="8">
        <f t="shared" si="96"/>
        <v>11921</v>
      </c>
      <c r="L92" s="13">
        <f t="shared" si="97"/>
        <v>0</v>
      </c>
      <c r="M92" s="13">
        <f t="shared" si="98"/>
        <v>0</v>
      </c>
      <c r="N92" s="13">
        <f t="shared" si="99"/>
        <v>0</v>
      </c>
    </row>
    <row r="93" spans="1:14" ht="15.75" x14ac:dyDescent="0.25">
      <c r="A93" s="3">
        <v>84</v>
      </c>
      <c r="B93" s="4" t="s">
        <v>127</v>
      </c>
      <c r="C93" s="3" t="s">
        <v>4</v>
      </c>
      <c r="D93" s="5">
        <v>10</v>
      </c>
      <c r="E93" s="6">
        <v>2073</v>
      </c>
      <c r="F93" s="6">
        <f t="shared" si="95"/>
        <v>20730</v>
      </c>
      <c r="G93" s="7">
        <v>10</v>
      </c>
      <c r="H93" s="7">
        <v>0</v>
      </c>
      <c r="I93" s="7">
        <v>0</v>
      </c>
      <c r="J93" s="7">
        <v>0</v>
      </c>
      <c r="K93" s="8">
        <f t="shared" si="96"/>
        <v>20730</v>
      </c>
      <c r="L93" s="13">
        <f t="shared" si="97"/>
        <v>0</v>
      </c>
      <c r="M93" s="13">
        <f t="shared" si="98"/>
        <v>0</v>
      </c>
      <c r="N93" s="13">
        <f t="shared" si="99"/>
        <v>0</v>
      </c>
    </row>
    <row r="94" spans="1:14" ht="15.75" x14ac:dyDescent="0.25">
      <c r="A94" s="3">
        <v>85</v>
      </c>
      <c r="B94" s="4" t="s">
        <v>106</v>
      </c>
      <c r="C94" s="3" t="s">
        <v>4</v>
      </c>
      <c r="D94" s="5">
        <v>59</v>
      </c>
      <c r="E94" s="6">
        <v>296</v>
      </c>
      <c r="F94" s="6">
        <f t="shared" si="95"/>
        <v>17464</v>
      </c>
      <c r="G94" s="7">
        <v>59</v>
      </c>
      <c r="H94" s="7">
        <v>0</v>
      </c>
      <c r="I94" s="7">
        <v>0</v>
      </c>
      <c r="J94" s="7">
        <v>0</v>
      </c>
      <c r="K94" s="8">
        <f t="shared" si="96"/>
        <v>17464</v>
      </c>
      <c r="L94" s="13">
        <f t="shared" si="97"/>
        <v>0</v>
      </c>
      <c r="M94" s="13">
        <f t="shared" si="98"/>
        <v>0</v>
      </c>
      <c r="N94" s="13">
        <f t="shared" si="99"/>
        <v>0</v>
      </c>
    </row>
    <row r="95" spans="1:14" ht="15.75" x14ac:dyDescent="0.25">
      <c r="A95" s="3">
        <v>86</v>
      </c>
      <c r="B95" s="4" t="s">
        <v>126</v>
      </c>
      <c r="C95" s="3" t="s">
        <v>4</v>
      </c>
      <c r="D95" s="5">
        <v>1</v>
      </c>
      <c r="E95" s="6">
        <v>5248</v>
      </c>
      <c r="F95" s="6">
        <f t="shared" si="95"/>
        <v>5248</v>
      </c>
      <c r="G95" s="7">
        <v>1</v>
      </c>
      <c r="H95" s="7">
        <v>0</v>
      </c>
      <c r="I95" s="7">
        <v>0</v>
      </c>
      <c r="J95" s="7">
        <v>0</v>
      </c>
      <c r="K95" s="8">
        <f t="shared" si="96"/>
        <v>5248</v>
      </c>
      <c r="L95" s="13">
        <f t="shared" si="97"/>
        <v>0</v>
      </c>
      <c r="M95" s="13">
        <f t="shared" si="98"/>
        <v>0</v>
      </c>
      <c r="N95" s="13">
        <f t="shared" si="99"/>
        <v>0</v>
      </c>
    </row>
    <row r="96" spans="1:14" ht="15.75" x14ac:dyDescent="0.25">
      <c r="A96" s="3"/>
      <c r="B96" s="4"/>
      <c r="C96" s="3"/>
      <c r="D96" s="5"/>
      <c r="E96" s="6"/>
      <c r="F96" s="6">
        <f t="shared" ref="F96:N96" si="100">SUM(F86:F95)</f>
        <v>597952</v>
      </c>
      <c r="G96" s="7">
        <f t="shared" si="100"/>
        <v>199</v>
      </c>
      <c r="H96" s="7">
        <f t="shared" si="100"/>
        <v>120</v>
      </c>
      <c r="I96" s="7">
        <f t="shared" si="100"/>
        <v>100</v>
      </c>
      <c r="J96" s="7">
        <f t="shared" si="100"/>
        <v>100</v>
      </c>
      <c r="K96" s="8">
        <f t="shared" si="100"/>
        <v>272512</v>
      </c>
      <c r="L96" s="13">
        <f t="shared" si="100"/>
        <v>122040</v>
      </c>
      <c r="M96" s="13">
        <f t="shared" si="100"/>
        <v>101700</v>
      </c>
      <c r="N96" s="13">
        <f t="shared" si="100"/>
        <v>101700</v>
      </c>
    </row>
    <row r="97" spans="1:14" ht="15.75" x14ac:dyDescent="0.25">
      <c r="A97" s="72" t="s">
        <v>37</v>
      </c>
      <c r="B97" s="72"/>
      <c r="C97" s="72"/>
      <c r="D97" s="72"/>
      <c r="E97" s="72"/>
      <c r="F97" s="14">
        <f>F67+F84+F96</f>
        <v>3904490.1999999997</v>
      </c>
      <c r="G97" s="7"/>
      <c r="H97" s="7"/>
      <c r="I97" s="7"/>
      <c r="J97" s="7"/>
      <c r="K97" s="14">
        <f>K67+K84+K96</f>
        <v>1088899.22</v>
      </c>
      <c r="L97" s="14">
        <f>L67+L84+L96</f>
        <v>955800.52</v>
      </c>
      <c r="M97" s="14">
        <f>M67+M84+M96</f>
        <v>932460.52</v>
      </c>
      <c r="N97" s="14">
        <f>N67+N84+N96</f>
        <v>927554.94</v>
      </c>
    </row>
    <row r="98" spans="1:14" ht="15.75" x14ac:dyDescent="0.25">
      <c r="A98" s="15"/>
      <c r="B98" s="15"/>
      <c r="C98" s="15"/>
      <c r="D98" s="15"/>
      <c r="E98" s="15"/>
      <c r="F98" s="16"/>
      <c r="G98" s="17"/>
      <c r="H98" s="17"/>
      <c r="I98" s="17"/>
      <c r="J98" s="17"/>
      <c r="K98" s="18"/>
      <c r="L98" s="49"/>
      <c r="M98" s="49"/>
      <c r="N98" s="49"/>
    </row>
    <row r="99" spans="1:14" ht="15.75" x14ac:dyDescent="0.25">
      <c r="A99" s="15"/>
      <c r="B99" s="15"/>
      <c r="C99" s="15"/>
      <c r="D99" s="15"/>
      <c r="E99" s="15" t="s">
        <v>93</v>
      </c>
      <c r="F99" s="16"/>
      <c r="G99" s="17"/>
      <c r="H99" s="17"/>
      <c r="I99" s="17"/>
      <c r="J99" s="17"/>
      <c r="K99" s="18"/>
      <c r="L99" s="49"/>
      <c r="M99" s="49"/>
      <c r="N99" s="49"/>
    </row>
    <row r="100" spans="1:14" ht="15.75" x14ac:dyDescent="0.25">
      <c r="A100" s="50" t="s">
        <v>0</v>
      </c>
      <c r="B100" s="50" t="s">
        <v>1</v>
      </c>
      <c r="C100" s="50" t="s">
        <v>64</v>
      </c>
      <c r="D100" s="50" t="s">
        <v>2</v>
      </c>
      <c r="E100" s="50" t="s">
        <v>66</v>
      </c>
      <c r="F100" s="50" t="s">
        <v>68</v>
      </c>
      <c r="G100" s="50" t="s">
        <v>69</v>
      </c>
      <c r="H100" s="50" t="s">
        <v>69</v>
      </c>
      <c r="I100" s="50" t="s">
        <v>69</v>
      </c>
      <c r="J100" s="50" t="s">
        <v>69</v>
      </c>
      <c r="K100" s="50" t="s">
        <v>74</v>
      </c>
      <c r="L100" s="50" t="s">
        <v>74</v>
      </c>
      <c r="M100" s="50" t="s">
        <v>74</v>
      </c>
      <c r="N100" s="50" t="s">
        <v>74</v>
      </c>
    </row>
    <row r="101" spans="1:14" ht="15.75" x14ac:dyDescent="0.25">
      <c r="A101" s="19"/>
      <c r="B101" s="19"/>
      <c r="C101" s="19" t="s">
        <v>65</v>
      </c>
      <c r="D101" s="19"/>
      <c r="E101" s="19" t="s">
        <v>67</v>
      </c>
      <c r="F101" s="20" t="s">
        <v>67</v>
      </c>
      <c r="G101" s="26" t="s">
        <v>70</v>
      </c>
      <c r="H101" s="26" t="s">
        <v>71</v>
      </c>
      <c r="I101" s="26" t="s">
        <v>72</v>
      </c>
      <c r="J101" s="26" t="s">
        <v>73</v>
      </c>
      <c r="K101" s="20" t="s">
        <v>76</v>
      </c>
      <c r="L101" s="20" t="s">
        <v>75</v>
      </c>
      <c r="M101" s="20" t="s">
        <v>77</v>
      </c>
      <c r="N101" s="20" t="s">
        <v>78</v>
      </c>
    </row>
    <row r="102" spans="1:14" ht="15.75" x14ac:dyDescent="0.25">
      <c r="A102" s="3">
        <v>87</v>
      </c>
      <c r="B102" s="4" t="s">
        <v>26</v>
      </c>
      <c r="C102" s="3" t="s">
        <v>4</v>
      </c>
      <c r="D102" s="5">
        <v>40</v>
      </c>
      <c r="E102" s="6">
        <v>5890</v>
      </c>
      <c r="F102" s="6">
        <f>D102*E102</f>
        <v>235600</v>
      </c>
      <c r="G102" s="7">
        <f t="shared" ref="G102:G110" si="101">D102/4</f>
        <v>10</v>
      </c>
      <c r="H102" s="7">
        <f>G102</f>
        <v>10</v>
      </c>
      <c r="I102" s="7">
        <f>G102</f>
        <v>10</v>
      </c>
      <c r="J102" s="7">
        <f>G102</f>
        <v>10</v>
      </c>
      <c r="K102" s="8">
        <f t="shared" ref="K102:K111" si="102">G102*E102</f>
        <v>58900</v>
      </c>
      <c r="L102" s="13">
        <f t="shared" ref="L102:L111" si="103">H102*E102</f>
        <v>58900</v>
      </c>
      <c r="M102" s="13">
        <f t="shared" ref="M102:M111" si="104">I102*E102</f>
        <v>58900</v>
      </c>
      <c r="N102" s="13">
        <f t="shared" ref="N102:N111" si="105">J102*E102</f>
        <v>58900</v>
      </c>
    </row>
    <row r="103" spans="1:14" ht="15.75" x14ac:dyDescent="0.25">
      <c r="A103" s="3">
        <v>88</v>
      </c>
      <c r="B103" s="4" t="s">
        <v>27</v>
      </c>
      <c r="C103" s="3" t="s">
        <v>4</v>
      </c>
      <c r="D103" s="5">
        <v>39</v>
      </c>
      <c r="E103" s="6">
        <v>2960</v>
      </c>
      <c r="F103" s="6">
        <f t="shared" ref="F103:F111" si="106">D103*E103</f>
        <v>115440</v>
      </c>
      <c r="G103" s="7">
        <v>10</v>
      </c>
      <c r="H103" s="7">
        <f t="shared" ref="H103:H110" si="107">G103</f>
        <v>10</v>
      </c>
      <c r="I103" s="7">
        <f t="shared" ref="I103:I110" si="108">G103</f>
        <v>10</v>
      </c>
      <c r="J103" s="7">
        <v>9</v>
      </c>
      <c r="K103" s="8">
        <f t="shared" si="102"/>
        <v>29600</v>
      </c>
      <c r="L103" s="13">
        <f t="shared" si="103"/>
        <v>29600</v>
      </c>
      <c r="M103" s="13">
        <f t="shared" si="104"/>
        <v>29600</v>
      </c>
      <c r="N103" s="13">
        <f t="shared" si="105"/>
        <v>26640</v>
      </c>
    </row>
    <row r="104" spans="1:14" ht="15.75" x14ac:dyDescent="0.25">
      <c r="A104" s="3">
        <v>89</v>
      </c>
      <c r="B104" s="4" t="s">
        <v>28</v>
      </c>
      <c r="C104" s="3" t="s">
        <v>4</v>
      </c>
      <c r="D104" s="5">
        <v>35</v>
      </c>
      <c r="E104" s="6">
        <v>270</v>
      </c>
      <c r="F104" s="6">
        <f t="shared" si="106"/>
        <v>9450</v>
      </c>
      <c r="G104" s="7">
        <v>9</v>
      </c>
      <c r="H104" s="7">
        <f t="shared" si="107"/>
        <v>9</v>
      </c>
      <c r="I104" s="7">
        <f t="shared" si="108"/>
        <v>9</v>
      </c>
      <c r="J104" s="7">
        <v>8</v>
      </c>
      <c r="K104" s="8">
        <f t="shared" si="102"/>
        <v>2430</v>
      </c>
      <c r="L104" s="13">
        <f t="shared" si="103"/>
        <v>2430</v>
      </c>
      <c r="M104" s="13">
        <f t="shared" si="104"/>
        <v>2430</v>
      </c>
      <c r="N104" s="13">
        <f t="shared" si="105"/>
        <v>2160</v>
      </c>
    </row>
    <row r="105" spans="1:14" ht="15.75" x14ac:dyDescent="0.25">
      <c r="A105" s="3">
        <v>90</v>
      </c>
      <c r="B105" s="4" t="s">
        <v>35</v>
      </c>
      <c r="C105" s="3" t="s">
        <v>4</v>
      </c>
      <c r="D105" s="5">
        <v>41</v>
      </c>
      <c r="E105" s="6">
        <v>130</v>
      </c>
      <c r="F105" s="6">
        <f>D105*E105</f>
        <v>5330</v>
      </c>
      <c r="G105" s="7">
        <v>11</v>
      </c>
      <c r="H105" s="7">
        <v>10</v>
      </c>
      <c r="I105" s="7">
        <v>10</v>
      </c>
      <c r="J105" s="7">
        <v>10</v>
      </c>
      <c r="K105" s="8">
        <f>G105*E105</f>
        <v>1430</v>
      </c>
      <c r="L105" s="13">
        <f>H105*E105</f>
        <v>1300</v>
      </c>
      <c r="M105" s="13">
        <f>I105*E105</f>
        <v>1300</v>
      </c>
      <c r="N105" s="13">
        <f>J105*E105</f>
        <v>1300</v>
      </c>
    </row>
    <row r="106" spans="1:14" ht="15.75" x14ac:dyDescent="0.25">
      <c r="A106" s="3">
        <v>91</v>
      </c>
      <c r="B106" s="4" t="s">
        <v>34</v>
      </c>
      <c r="C106" s="3" t="s">
        <v>4</v>
      </c>
      <c r="D106" s="5">
        <v>800</v>
      </c>
      <c r="E106" s="6">
        <v>1.3</v>
      </c>
      <c r="F106" s="6">
        <f>D106*E106</f>
        <v>1040</v>
      </c>
      <c r="G106" s="7">
        <f>D106/4</f>
        <v>200</v>
      </c>
      <c r="H106" s="7">
        <f>G106</f>
        <v>200</v>
      </c>
      <c r="I106" s="7">
        <f>G106</f>
        <v>200</v>
      </c>
      <c r="J106" s="7">
        <f>G106</f>
        <v>200</v>
      </c>
      <c r="K106" s="8">
        <f>G106*E106</f>
        <v>260</v>
      </c>
      <c r="L106" s="13">
        <f>H106*E106</f>
        <v>260</v>
      </c>
      <c r="M106" s="13">
        <f>I106*E106</f>
        <v>260</v>
      </c>
      <c r="N106" s="13">
        <f>J106*E106</f>
        <v>260</v>
      </c>
    </row>
    <row r="107" spans="1:14" ht="15.75" x14ac:dyDescent="0.25">
      <c r="A107" s="3">
        <v>92</v>
      </c>
      <c r="B107" s="4" t="s">
        <v>30</v>
      </c>
      <c r="C107" s="3" t="s">
        <v>131</v>
      </c>
      <c r="D107" s="73">
        <v>5.15</v>
      </c>
      <c r="E107" s="74">
        <v>10270</v>
      </c>
      <c r="F107" s="6">
        <f t="shared" si="106"/>
        <v>52890.500000000007</v>
      </c>
      <c r="G107" s="7">
        <v>1.4</v>
      </c>
      <c r="H107" s="7">
        <v>1.25</v>
      </c>
      <c r="I107" s="7">
        <v>1.25</v>
      </c>
      <c r="J107" s="7">
        <v>1.25</v>
      </c>
      <c r="K107" s="8">
        <f t="shared" si="102"/>
        <v>14377.999999999998</v>
      </c>
      <c r="L107" s="13">
        <f t="shared" si="103"/>
        <v>12837.5</v>
      </c>
      <c r="M107" s="13">
        <f t="shared" si="104"/>
        <v>12837.5</v>
      </c>
      <c r="N107" s="13">
        <f t="shared" si="105"/>
        <v>12837.5</v>
      </c>
    </row>
    <row r="108" spans="1:14" ht="15.75" x14ac:dyDescent="0.25">
      <c r="A108" s="3">
        <v>93</v>
      </c>
      <c r="B108" s="4" t="s">
        <v>31</v>
      </c>
      <c r="C108" s="3" t="s">
        <v>10</v>
      </c>
      <c r="D108" s="5">
        <v>5200</v>
      </c>
      <c r="E108" s="6">
        <v>4.9400000000000004</v>
      </c>
      <c r="F108" s="6">
        <f t="shared" si="106"/>
        <v>25688.000000000004</v>
      </c>
      <c r="G108" s="7">
        <f t="shared" si="101"/>
        <v>1300</v>
      </c>
      <c r="H108" s="7">
        <f t="shared" si="107"/>
        <v>1300</v>
      </c>
      <c r="I108" s="7">
        <f t="shared" si="108"/>
        <v>1300</v>
      </c>
      <c r="J108" s="7">
        <f t="shared" ref="J108:J110" si="109">G108</f>
        <v>1300</v>
      </c>
      <c r="K108" s="8">
        <f t="shared" si="102"/>
        <v>6422.0000000000009</v>
      </c>
      <c r="L108" s="13">
        <f t="shared" si="103"/>
        <v>6422.0000000000009</v>
      </c>
      <c r="M108" s="13">
        <f t="shared" si="104"/>
        <v>6422.0000000000009</v>
      </c>
      <c r="N108" s="13">
        <f t="shared" si="105"/>
        <v>6422.0000000000009</v>
      </c>
    </row>
    <row r="109" spans="1:14" ht="15.75" x14ac:dyDescent="0.25">
      <c r="A109" s="3">
        <v>94</v>
      </c>
      <c r="B109" s="4" t="s">
        <v>33</v>
      </c>
      <c r="C109" s="3" t="s">
        <v>131</v>
      </c>
      <c r="D109" s="5">
        <v>6.2690000000000001</v>
      </c>
      <c r="E109" s="6">
        <v>9000</v>
      </c>
      <c r="F109" s="6">
        <f>D109*E109</f>
        <v>56421</v>
      </c>
      <c r="G109" s="7">
        <v>1.694</v>
      </c>
      <c r="H109" s="7">
        <v>1.5249999999999999</v>
      </c>
      <c r="I109" s="7">
        <v>1.5249999999999999</v>
      </c>
      <c r="J109" s="7">
        <v>1.5249999999999999</v>
      </c>
      <c r="K109" s="8">
        <f>G109*E109</f>
        <v>15246</v>
      </c>
      <c r="L109" s="13">
        <f>H109*E109</f>
        <v>13725</v>
      </c>
      <c r="M109" s="13">
        <f>I109*E109</f>
        <v>13725</v>
      </c>
      <c r="N109" s="13">
        <f>J109*E109</f>
        <v>13725</v>
      </c>
    </row>
    <row r="110" spans="1:14" ht="15.75" x14ac:dyDescent="0.25">
      <c r="A110" s="3">
        <v>95</v>
      </c>
      <c r="B110" s="4" t="s">
        <v>32</v>
      </c>
      <c r="C110" s="3" t="s">
        <v>4</v>
      </c>
      <c r="D110" s="5">
        <v>400</v>
      </c>
      <c r="E110" s="6">
        <v>25</v>
      </c>
      <c r="F110" s="6">
        <f t="shared" si="106"/>
        <v>10000</v>
      </c>
      <c r="G110" s="7">
        <f t="shared" si="101"/>
        <v>100</v>
      </c>
      <c r="H110" s="7">
        <f t="shared" si="107"/>
        <v>100</v>
      </c>
      <c r="I110" s="7">
        <f t="shared" si="108"/>
        <v>100</v>
      </c>
      <c r="J110" s="7">
        <f t="shared" si="109"/>
        <v>100</v>
      </c>
      <c r="K110" s="8">
        <f t="shared" si="102"/>
        <v>2500</v>
      </c>
      <c r="L110" s="13">
        <f t="shared" si="103"/>
        <v>2500</v>
      </c>
      <c r="M110" s="13">
        <f t="shared" si="104"/>
        <v>2500</v>
      </c>
      <c r="N110" s="13">
        <f t="shared" si="105"/>
        <v>2500</v>
      </c>
    </row>
    <row r="111" spans="1:14" ht="15.75" x14ac:dyDescent="0.25">
      <c r="A111" s="3">
        <v>96</v>
      </c>
      <c r="B111" s="4" t="s">
        <v>29</v>
      </c>
      <c r="C111" s="3" t="s">
        <v>4</v>
      </c>
      <c r="D111" s="5">
        <v>22</v>
      </c>
      <c r="E111" s="6">
        <v>1270</v>
      </c>
      <c r="F111" s="6">
        <f t="shared" si="106"/>
        <v>27940</v>
      </c>
      <c r="G111" s="7">
        <v>7</v>
      </c>
      <c r="H111" s="7">
        <v>5</v>
      </c>
      <c r="I111" s="7">
        <v>5</v>
      </c>
      <c r="J111" s="7">
        <v>5</v>
      </c>
      <c r="K111" s="8">
        <f t="shared" si="102"/>
        <v>8890</v>
      </c>
      <c r="L111" s="13">
        <f t="shared" si="103"/>
        <v>6350</v>
      </c>
      <c r="M111" s="13">
        <f t="shared" si="104"/>
        <v>6350</v>
      </c>
      <c r="N111" s="13">
        <f t="shared" si="105"/>
        <v>6350</v>
      </c>
    </row>
    <row r="112" spans="1:14" ht="15.75" x14ac:dyDescent="0.25">
      <c r="A112" s="3">
        <v>97</v>
      </c>
      <c r="B112" s="4" t="s">
        <v>94</v>
      </c>
      <c r="C112" s="3" t="s">
        <v>4</v>
      </c>
      <c r="D112" s="5">
        <v>30</v>
      </c>
      <c r="E112" s="6">
        <v>12000</v>
      </c>
      <c r="F112" s="6">
        <f t="shared" ref="F112:F116" si="110">D112*E112</f>
        <v>360000</v>
      </c>
      <c r="G112" s="7">
        <v>5</v>
      </c>
      <c r="H112" s="7">
        <v>11</v>
      </c>
      <c r="I112" s="7">
        <v>7</v>
      </c>
      <c r="J112" s="7">
        <v>7</v>
      </c>
      <c r="K112" s="8">
        <f t="shared" ref="K112:K116" si="111">G112*E112</f>
        <v>60000</v>
      </c>
      <c r="L112" s="13">
        <f t="shared" ref="L112:L116" si="112">H112*E112</f>
        <v>132000</v>
      </c>
      <c r="M112" s="13">
        <f t="shared" ref="M112:M116" si="113">I112*E112</f>
        <v>84000</v>
      </c>
      <c r="N112" s="13">
        <f t="shared" ref="N112:N116" si="114">J112*E112</f>
        <v>84000</v>
      </c>
    </row>
    <row r="113" spans="1:14" ht="15.75" x14ac:dyDescent="0.25">
      <c r="A113" s="3">
        <v>98</v>
      </c>
      <c r="B113" s="4" t="s">
        <v>95</v>
      </c>
      <c r="C113" s="3" t="s">
        <v>4</v>
      </c>
      <c r="D113" s="5">
        <v>30</v>
      </c>
      <c r="E113" s="6">
        <v>9050</v>
      </c>
      <c r="F113" s="6">
        <f t="shared" si="110"/>
        <v>271500</v>
      </c>
      <c r="G113" s="7">
        <v>5</v>
      </c>
      <c r="H113" s="7">
        <v>11</v>
      </c>
      <c r="I113" s="7">
        <v>7</v>
      </c>
      <c r="J113" s="7">
        <v>7</v>
      </c>
      <c r="K113" s="8">
        <f t="shared" si="111"/>
        <v>45250</v>
      </c>
      <c r="L113" s="13">
        <f t="shared" si="112"/>
        <v>99550</v>
      </c>
      <c r="M113" s="13">
        <f t="shared" si="113"/>
        <v>63350</v>
      </c>
      <c r="N113" s="13">
        <f t="shared" si="114"/>
        <v>63350</v>
      </c>
    </row>
    <row r="114" spans="1:14" ht="15.75" x14ac:dyDescent="0.25">
      <c r="A114" s="3">
        <v>99</v>
      </c>
      <c r="B114" s="4" t="s">
        <v>100</v>
      </c>
      <c r="C114" s="3" t="s">
        <v>4</v>
      </c>
      <c r="D114" s="5">
        <v>30</v>
      </c>
      <c r="E114" s="6">
        <v>14715</v>
      </c>
      <c r="F114" s="6">
        <f t="shared" si="110"/>
        <v>441450</v>
      </c>
      <c r="G114" s="7">
        <v>5</v>
      </c>
      <c r="H114" s="7">
        <v>11</v>
      </c>
      <c r="I114" s="7">
        <v>7</v>
      </c>
      <c r="J114" s="7">
        <v>7</v>
      </c>
      <c r="K114" s="8">
        <f t="shared" si="111"/>
        <v>73575</v>
      </c>
      <c r="L114" s="13">
        <f t="shared" si="112"/>
        <v>161865</v>
      </c>
      <c r="M114" s="13">
        <f t="shared" si="113"/>
        <v>103005</v>
      </c>
      <c r="N114" s="13">
        <f t="shared" si="114"/>
        <v>103005</v>
      </c>
    </row>
    <row r="115" spans="1:14" ht="15.75" x14ac:dyDescent="0.25">
      <c r="A115" s="3">
        <v>100</v>
      </c>
      <c r="B115" s="4" t="s">
        <v>50</v>
      </c>
      <c r="C115" s="3" t="s">
        <v>4</v>
      </c>
      <c r="D115" s="5">
        <v>22</v>
      </c>
      <c r="E115" s="6">
        <v>3000</v>
      </c>
      <c r="F115" s="6">
        <f t="shared" si="110"/>
        <v>66000</v>
      </c>
      <c r="G115" s="7">
        <v>6</v>
      </c>
      <c r="H115" s="7">
        <f t="shared" ref="H115:H116" si="115">G115</f>
        <v>6</v>
      </c>
      <c r="I115" s="7">
        <v>5</v>
      </c>
      <c r="J115" s="7">
        <v>5</v>
      </c>
      <c r="K115" s="8">
        <f t="shared" si="111"/>
        <v>18000</v>
      </c>
      <c r="L115" s="13">
        <f t="shared" si="112"/>
        <v>18000</v>
      </c>
      <c r="M115" s="13">
        <f t="shared" si="113"/>
        <v>15000</v>
      </c>
      <c r="N115" s="13">
        <f t="shared" si="114"/>
        <v>15000</v>
      </c>
    </row>
    <row r="116" spans="1:14" ht="15.75" x14ac:dyDescent="0.25">
      <c r="A116" s="3">
        <v>101</v>
      </c>
      <c r="B116" s="4" t="s">
        <v>53</v>
      </c>
      <c r="C116" s="3" t="s">
        <v>4</v>
      </c>
      <c r="D116" s="5">
        <v>8</v>
      </c>
      <c r="E116" s="6">
        <v>14500</v>
      </c>
      <c r="F116" s="6">
        <f t="shared" si="110"/>
        <v>116000</v>
      </c>
      <c r="G116" s="7">
        <f t="shared" ref="G116" si="116">D116/4</f>
        <v>2</v>
      </c>
      <c r="H116" s="7">
        <f t="shared" si="115"/>
        <v>2</v>
      </c>
      <c r="I116" s="7">
        <f t="shared" ref="I116" si="117">G116</f>
        <v>2</v>
      </c>
      <c r="J116" s="7">
        <f t="shared" ref="J116" si="118">G116</f>
        <v>2</v>
      </c>
      <c r="K116" s="8">
        <f t="shared" si="111"/>
        <v>29000</v>
      </c>
      <c r="L116" s="13">
        <f t="shared" si="112"/>
        <v>29000</v>
      </c>
      <c r="M116" s="13">
        <f t="shared" si="113"/>
        <v>29000</v>
      </c>
      <c r="N116" s="13">
        <f t="shared" si="114"/>
        <v>29000</v>
      </c>
    </row>
    <row r="117" spans="1:14" ht="15.75" x14ac:dyDescent="0.25">
      <c r="A117" s="72" t="s">
        <v>36</v>
      </c>
      <c r="B117" s="72"/>
      <c r="C117" s="72"/>
      <c r="D117" s="72"/>
      <c r="E117" s="72"/>
      <c r="F117" s="14">
        <f>SUM(F102:F116)</f>
        <v>1794749.5</v>
      </c>
      <c r="G117" s="28"/>
      <c r="H117" s="28"/>
      <c r="I117" s="28"/>
      <c r="J117" s="28"/>
      <c r="K117" s="51">
        <f>SUM(K102:K116)</f>
        <v>365881</v>
      </c>
      <c r="L117" s="14">
        <f>SUM(L102:L116)</f>
        <v>574739.5</v>
      </c>
      <c r="M117" s="14">
        <f>SUM(M102:M116)</f>
        <v>428679.5</v>
      </c>
      <c r="N117" s="14">
        <f>SUM(N102:N116)</f>
        <v>425449.5</v>
      </c>
    </row>
    <row r="118" spans="1:14" ht="15.75" x14ac:dyDescent="0.25">
      <c r="A118" s="49"/>
      <c r="B118" s="49"/>
      <c r="C118" s="49"/>
      <c r="D118" s="49"/>
      <c r="E118" s="49"/>
      <c r="F118" s="52"/>
      <c r="G118" s="53"/>
      <c r="H118" s="53"/>
      <c r="I118" s="53"/>
      <c r="J118" s="53"/>
      <c r="K118" s="52"/>
      <c r="L118" s="54"/>
      <c r="M118" s="54"/>
      <c r="N118" s="54"/>
    </row>
    <row r="119" spans="1:14" ht="15.75" x14ac:dyDescent="0.25">
      <c r="A119" s="72" t="s">
        <v>133</v>
      </c>
      <c r="B119" s="72"/>
      <c r="C119" s="72"/>
      <c r="D119" s="72"/>
      <c r="E119" s="72"/>
      <c r="F119" s="71">
        <f>F97+F117</f>
        <v>5699239.6999999993</v>
      </c>
      <c r="G119" s="28"/>
      <c r="H119" s="28"/>
      <c r="I119" s="28"/>
      <c r="J119" s="28"/>
      <c r="K119" s="14">
        <f t="shared" ref="K119:N119" si="119">K97+K117</f>
        <v>1454780.22</v>
      </c>
      <c r="L119" s="14">
        <f t="shared" si="119"/>
        <v>1530540.02</v>
      </c>
      <c r="M119" s="14">
        <f t="shared" si="119"/>
        <v>1361140.02</v>
      </c>
      <c r="N119" s="14">
        <f t="shared" si="119"/>
        <v>1353004.44</v>
      </c>
    </row>
    <row r="121" spans="1:14" ht="15.75" x14ac:dyDescent="0.25">
      <c r="A121" s="55" t="s">
        <v>145</v>
      </c>
      <c r="B121" s="56"/>
      <c r="C121" s="56"/>
      <c r="D121" s="56"/>
      <c r="E121" s="56"/>
      <c r="F121" s="56"/>
      <c r="G121" s="56"/>
      <c r="H121" s="57"/>
      <c r="I121" s="57"/>
      <c r="J121" s="57"/>
      <c r="K121" s="57"/>
      <c r="L121" s="58"/>
    </row>
    <row r="122" spans="1:14" ht="15.75" x14ac:dyDescent="0.25">
      <c r="A122" s="55" t="s">
        <v>134</v>
      </c>
      <c r="B122" s="56"/>
      <c r="C122" s="56"/>
      <c r="D122" s="56"/>
      <c r="E122" s="56"/>
      <c r="F122" s="56"/>
      <c r="G122" s="56"/>
      <c r="H122" s="57"/>
      <c r="I122" s="57"/>
      <c r="J122" s="57"/>
      <c r="K122" s="57"/>
      <c r="L122" s="58"/>
    </row>
    <row r="123" spans="1:14" ht="15.75" x14ac:dyDescent="0.25">
      <c r="A123" s="59" t="s">
        <v>135</v>
      </c>
      <c r="B123" s="60"/>
      <c r="C123" s="60"/>
      <c r="D123" s="60"/>
      <c r="E123" s="60"/>
      <c r="F123" s="60"/>
      <c r="G123" s="60"/>
      <c r="H123" s="61"/>
      <c r="I123" s="61"/>
      <c r="J123" s="61"/>
      <c r="K123" s="61"/>
      <c r="L123" s="62"/>
    </row>
    <row r="124" spans="1:14" ht="15.75" x14ac:dyDescent="0.25">
      <c r="A124" s="63" t="s">
        <v>136</v>
      </c>
      <c r="B124" s="64"/>
      <c r="C124" s="64"/>
      <c r="D124" s="64"/>
      <c r="E124" s="64"/>
      <c r="F124" s="64"/>
      <c r="G124" s="64"/>
      <c r="H124" s="65"/>
      <c r="I124" s="65"/>
      <c r="J124" s="65"/>
      <c r="K124" s="65"/>
      <c r="L124" s="66"/>
    </row>
    <row r="125" spans="1:14" ht="15.75" x14ac:dyDescent="0.25">
      <c r="A125" s="63" t="s">
        <v>137</v>
      </c>
      <c r="B125" s="64"/>
      <c r="C125" s="64"/>
      <c r="D125" s="64"/>
      <c r="E125" s="64"/>
      <c r="F125" s="64"/>
      <c r="G125" s="64"/>
      <c r="H125" s="65"/>
      <c r="I125" s="65"/>
      <c r="J125" s="65"/>
      <c r="K125" s="65"/>
      <c r="L125" s="66"/>
    </row>
    <row r="126" spans="1:14" ht="15.75" x14ac:dyDescent="0.25">
      <c r="A126" s="63" t="s">
        <v>138</v>
      </c>
      <c r="B126" s="64"/>
      <c r="C126" s="64"/>
      <c r="D126" s="64"/>
      <c r="E126" s="64"/>
      <c r="F126" s="64"/>
      <c r="G126" s="64"/>
      <c r="H126" s="65"/>
      <c r="I126" s="65"/>
      <c r="J126" s="65"/>
      <c r="K126" s="65"/>
      <c r="L126" s="66"/>
    </row>
    <row r="127" spans="1:14" ht="15.75" x14ac:dyDescent="0.25">
      <c r="A127" s="67" t="s">
        <v>139</v>
      </c>
      <c r="B127" s="68"/>
      <c r="C127" s="68"/>
      <c r="D127" s="68"/>
      <c r="E127" s="68"/>
      <c r="F127" s="68"/>
      <c r="G127" s="68"/>
      <c r="H127" s="69"/>
      <c r="I127" s="69"/>
      <c r="J127" s="69"/>
      <c r="K127" s="69"/>
      <c r="L127" s="70"/>
    </row>
    <row r="128" spans="1:14" ht="15.75" x14ac:dyDescent="0.25">
      <c r="A128" s="55" t="s">
        <v>140</v>
      </c>
      <c r="B128" s="56"/>
      <c r="C128" s="56"/>
      <c r="D128" s="56"/>
      <c r="E128" s="56"/>
      <c r="F128" s="56"/>
      <c r="G128" s="56"/>
      <c r="H128" s="57"/>
      <c r="I128" s="57"/>
      <c r="J128" s="57"/>
      <c r="K128" s="57"/>
      <c r="L128" s="58"/>
    </row>
    <row r="129" spans="1:12" ht="15.75" x14ac:dyDescent="0.25">
      <c r="A129" s="55" t="s">
        <v>141</v>
      </c>
      <c r="B129" s="56"/>
      <c r="C129" s="56"/>
      <c r="D129" s="56"/>
      <c r="E129" s="56"/>
      <c r="F129" s="56"/>
      <c r="G129" s="56"/>
      <c r="H129" s="57"/>
      <c r="I129" s="57"/>
      <c r="J129" s="57"/>
      <c r="K129" s="57"/>
      <c r="L129" s="58"/>
    </row>
    <row r="130" spans="1:12" ht="15.75" x14ac:dyDescent="0.25">
      <c r="A130" s="55" t="s">
        <v>142</v>
      </c>
      <c r="B130" s="56"/>
      <c r="C130" s="56"/>
      <c r="D130" s="56"/>
      <c r="E130" s="56"/>
      <c r="F130" s="56"/>
      <c r="G130" s="56"/>
      <c r="H130" s="57"/>
      <c r="I130" s="57"/>
      <c r="J130" s="57"/>
      <c r="K130" s="57"/>
      <c r="L130" s="58"/>
    </row>
  </sheetData>
  <mergeCells count="3">
    <mergeCell ref="A97:E97"/>
    <mergeCell ref="A117:E117"/>
    <mergeCell ref="A119:E119"/>
  </mergeCells>
  <pageMargins left="0.31496062992125984" right="0.31496062992125984" top="0.19685039370078741" bottom="0.19685039370078741" header="0.31496062992125984" footer="0.31496062992125984"/>
  <pageSetup paperSize="9" scale="6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Материалы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2014-01-17T06:57:22Z</dcterms:modified>
</cp:coreProperties>
</file>