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ocuments\Закупки\2015 г\Трансиверы SFP\"/>
    </mc:Choice>
  </mc:AlternateContent>
  <bookViews>
    <workbookView xWindow="0" yWindow="0" windowWidth="12945" windowHeight="8790"/>
  </bookViews>
  <sheets>
    <sheet name="Лист1" sheetId="1" r:id="rId1"/>
    <sheet name="XLR_NoRangeSheet" sheetId="2" state="veryHidden" r:id="rId2"/>
  </sheets>
  <definedNames>
    <definedName name="Query1">Лист1!$A$7:$AA$15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Лист1!$A$20:$M$20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J8" i="1" l="1"/>
  <c r="K8" i="1" s="1"/>
  <c r="J9" i="1"/>
  <c r="K9" i="1" s="1"/>
  <c r="J10" i="1"/>
  <c r="K10" i="1" s="1"/>
  <c r="J11" i="1"/>
  <c r="K11" i="1" s="1"/>
  <c r="J12" i="1"/>
  <c r="K12" i="1" s="1"/>
  <c r="J13" i="1"/>
  <c r="K13" i="1" s="1"/>
  <c r="J14" i="1"/>
  <c r="K14" i="1" s="1"/>
  <c r="J7" i="1"/>
  <c r="K7" i="1" s="1"/>
  <c r="K15" i="1" l="1"/>
  <c r="J15" i="1"/>
  <c r="K16" i="1" s="1"/>
  <c r="B14" i="1"/>
  <c r="B13" i="1"/>
  <c r="B12" i="1"/>
  <c r="B11" i="1"/>
  <c r="B10" i="1"/>
  <c r="B9" i="1"/>
  <c r="B8" i="1"/>
  <c r="B7" i="1"/>
  <c r="B5" i="2"/>
  <c r="D28" i="1"/>
  <c r="D27" i="1"/>
  <c r="D26" i="1"/>
</calcChain>
</file>

<file path=xl/sharedStrings.xml><?xml version="1.0" encoding="utf-8"?>
<sst xmlns="http://schemas.openxmlformats.org/spreadsheetml/2006/main" count="88" uniqueCount="67">
  <si>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</si>
  <si>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</si>
  <si>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</si>
  <si>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</si>
  <si>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</si>
  <si>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</si>
  <si>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</si>
  <si>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</si>
  <si>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</si>
  <si>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</si>
  <si>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</si>
  <si>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</si>
  <si>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</si>
  <si>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</si>
  <si>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</si>
  <si>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</si>
  <si>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</si>
  <si>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</si>
  <si>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</si>
  <si>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</si>
  <si>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</si>
  <si>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</si>
  <si>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Номенклатура</t>
  </si>
  <si>
    <t>4.2, Developer  (build 122-D7)</t>
  </si>
  <si>
    <t>Query2</t>
  </si>
  <si>
    <t>Республика Башкортостан</t>
  </si>
  <si>
    <t>Поставка трансиверов SFP - отдел развития</t>
  </si>
  <si>
    <t>, тел. , эл.почта:</t>
  </si>
  <si>
    <t/>
  </si>
  <si>
    <t>01.09.2015</t>
  </si>
  <si>
    <t>Ушкевич Сергей Владимирович</t>
  </si>
  <si>
    <t>(347)221-54-67</t>
  </si>
  <si>
    <t>Отдел организации эксплуатации систем коммутации и сетей доступа</t>
  </si>
  <si>
    <t>Приложение 1.1</t>
  </si>
  <si>
    <t>38828</t>
  </si>
  <si>
    <t>ТРАНСИВЕР SFP-GE-BX-1310-10-SC</t>
  </si>
  <si>
    <t>SFP трансивер, 1 Gbps, WDM, 1310/1550нм, разъем SC/UPC, до 10 км</t>
  </si>
  <si>
    <t>шт</t>
  </si>
  <si>
    <t>38830</t>
  </si>
  <si>
    <t>ТРАНСИВЕР SFP-GE-BX-1310-20-SC</t>
  </si>
  <si>
    <t>SFP трансивер, 1 Gbps, WDM, 1310/1550нм, разъем SC/UPC, до 20 км</t>
  </si>
  <si>
    <t>38832</t>
  </si>
  <si>
    <t>ТРАНСИВЕР SFP-GE-BX-1310-40-SC</t>
  </si>
  <si>
    <t>SFP трансивер, 1 Gbps, WDM, 1310/1550нм, разъем SC/UPC, до 40 км</t>
  </si>
  <si>
    <t>38834</t>
  </si>
  <si>
    <t>ТРАНСИВЕР SFP-GE-BX-1310-60-SC</t>
  </si>
  <si>
    <t>SFP трансивер, 1 Gbps, WDM, 1310/1550нм, разъем SC/UPC, до 60 км</t>
  </si>
  <si>
    <t>38829</t>
  </si>
  <si>
    <t>ТРАНСИВЕР SFP-GE-BX-1550-10-SC</t>
  </si>
  <si>
    <t>SFP трансивер, 1 Gbps, WDM, 1550/1310нм, разъем SC/UPC, до 10 км</t>
  </si>
  <si>
    <t>38831</t>
  </si>
  <si>
    <t>ТРАНСИВЕР SFP-GE-BX-1550-20-SC</t>
  </si>
  <si>
    <t>SFP трансивер, 1 Gbps, WDM, 1550/1310нм, разъем SC/UPC, до 20 км</t>
  </si>
  <si>
    <t>38833</t>
  </si>
  <si>
    <t>ТРАНСИВЕР SFP-GE-BX-1550-40-SC</t>
  </si>
  <si>
    <t>SFP трансивер, 1 Gbps, WDM, 1550/1310нм, разъем SC/UPC, до 40 км</t>
  </si>
  <si>
    <t>38835</t>
  </si>
  <si>
    <t>ТРАНСИВЕР SFP-GE-BX-1550-60-SC</t>
  </si>
  <si>
    <t>SFP трансивер, 1 Gbps, WDM, 1550/1310нм, разъем SC/UPC, до 60 км</t>
  </si>
  <si>
    <t>г. Уфа, ул. Каспийская, д.14; Мухаметшина З.Р. 89018173671</t>
  </si>
  <si>
    <t xml:space="preserve">Поставка трансиверов SFP </t>
  </si>
  <si>
    <t>до 25 марта 2015г.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</si>
  <si>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</si>
  <si>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Сертификат соответствия стандартам РФ, Сертификат соответсвия Система сертификации в области связи;                                                                                                                                                                                                                                                                                                     4) Гарантия на данное оборудование не менее 1 года.</t>
  </si>
  <si>
    <t>Начальник отдела развития  Тимофеев И.А. 8-901-8173579, 8-347-2215478</t>
  </si>
  <si>
    <t>I кв.     (25 марта 2015г.)</t>
  </si>
  <si>
    <t>Приложение 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</si>
</sst>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1" xfId="0" applyNumberFormat="1" applyBorder="1" applyAlignment="1">
      <alignment horizontal="left" vertical="top"/>
    </xf>
    <xf numFmtId="4" fontId="0" fillId="0" borderId="5" xfId="0" applyNumberFormat="1" applyBorder="1" applyAlignment="1">
      <alignment horizontal="right"/>
    </xf>
    <xf numFmtId="0" fontId="0" fillId="0" borderId="1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A28"/>
  <sheetViews>
    <sheetView tabSelected="1" zoomScaleNormal="100" workbookViewId="0">
      <selection activeCell="L1" sqref="L1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10" customWidth="1"/>
    <col min="4" max="4" width="26.42578125" customWidth="1"/>
    <col min="5" max="5" width="28.7109375" customWidth="1"/>
    <col min="7" max="7" width="9.5703125" customWidth="1"/>
    <col min="9" max="9" width="19.5703125" style="7" customWidth="1"/>
    <col min="10" max="10" width="16" style="7" customWidth="1"/>
    <col min="11" max="11" width="18.28515625" style="9" customWidth="1"/>
    <col min="12" max="12" width="18.7109375" customWidth="1"/>
    <col min="13" max="13" width="3.28515625" customWidth="1"/>
    <col min="17" max="17" width="19.42578125" customWidth="1"/>
    <col min="23" max="26" width="9.140625" style="10"/>
  </cols>
  <sheetData>
    <row r="1" spans="1:27" x14ac:dyDescent="0.25">
      <c r="J1" s="7" t="s">
        <v>66</v>
      </c>
      <c r="L1" s="19"/>
    </row>
    <row r="2" spans="1:27" x14ac:dyDescent="0.25">
      <c r="B2" s="35" t="s">
        <v>9</v>
      </c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27" x14ac:dyDescent="0.25">
      <c r="B3" t="s">
        <v>21</v>
      </c>
      <c r="C3" s="10" t="s">
        <v>60</v>
      </c>
      <c r="D3" s="23"/>
      <c r="E3" s="22" t="s">
        <v>32</v>
      </c>
      <c r="G3" s="22"/>
      <c r="L3" s="19"/>
      <c r="M3" s="3"/>
    </row>
    <row r="4" spans="1:27" s="11" customFormat="1" ht="15" customHeight="1" x14ac:dyDescent="0.25">
      <c r="B4" s="36" t="s">
        <v>0</v>
      </c>
      <c r="C4" s="39" t="s">
        <v>22</v>
      </c>
      <c r="D4" s="36" t="s">
        <v>14</v>
      </c>
      <c r="E4" s="36" t="s">
        <v>1</v>
      </c>
      <c r="F4" s="36" t="s">
        <v>13</v>
      </c>
      <c r="G4" s="38" t="s">
        <v>15</v>
      </c>
      <c r="H4" s="38"/>
      <c r="I4" s="44" t="s">
        <v>17</v>
      </c>
      <c r="J4" s="42" t="s">
        <v>18</v>
      </c>
      <c r="K4" s="37" t="s">
        <v>20</v>
      </c>
      <c r="L4" s="36" t="s">
        <v>2</v>
      </c>
      <c r="M4" s="12"/>
    </row>
    <row r="5" spans="1:27" s="13" customFormat="1" ht="64.5" customHeight="1" x14ac:dyDescent="0.25">
      <c r="B5" s="36"/>
      <c r="C5" s="40"/>
      <c r="D5" s="36"/>
      <c r="E5" s="36"/>
      <c r="F5" s="36"/>
      <c r="G5" s="8" t="s">
        <v>65</v>
      </c>
      <c r="H5" s="8" t="s">
        <v>16</v>
      </c>
      <c r="I5" s="45"/>
      <c r="J5" s="43"/>
      <c r="K5" s="37"/>
      <c r="L5" s="36"/>
    </row>
    <row r="6" spans="1:27" s="11" customFormat="1" x14ac:dyDescent="0.25">
      <c r="B6" s="14">
        <v>1</v>
      </c>
      <c r="C6" s="25">
        <v>2</v>
      </c>
      <c r="D6" s="14">
        <v>3</v>
      </c>
      <c r="E6" s="14">
        <v>5</v>
      </c>
      <c r="F6" s="14">
        <v>6</v>
      </c>
      <c r="G6" s="14">
        <v>7</v>
      </c>
      <c r="H6" s="14">
        <v>11</v>
      </c>
      <c r="I6" s="14">
        <v>12</v>
      </c>
      <c r="J6" s="14">
        <v>13</v>
      </c>
      <c r="K6" s="14">
        <v>14</v>
      </c>
      <c r="L6" s="14">
        <v>15</v>
      </c>
    </row>
    <row r="7" spans="1:27" ht="60" x14ac:dyDescent="0.25">
      <c r="A7" s="10"/>
      <c r="B7" s="6">
        <f t="shared" ref="B7:B14" si="0">ROW()-6</f>
        <v>1</v>
      </c>
      <c r="C7" s="6" t="s">
        <v>34</v>
      </c>
      <c r="D7" s="1" t="s">
        <v>35</v>
      </c>
      <c r="E7" s="1" t="s">
        <v>36</v>
      </c>
      <c r="F7" s="4" t="s">
        <v>37</v>
      </c>
      <c r="G7" s="32">
        <v>166</v>
      </c>
      <c r="H7" s="24">
        <v>166</v>
      </c>
      <c r="I7" s="5">
        <v>848.75</v>
      </c>
      <c r="J7" s="5">
        <f>I7*H7</f>
        <v>140892.5</v>
      </c>
      <c r="K7" s="5">
        <f>J7*1.18</f>
        <v>166253.15</v>
      </c>
      <c r="L7" s="1" t="s">
        <v>59</v>
      </c>
      <c r="M7" s="10"/>
      <c r="N7" s="10"/>
      <c r="O7" s="10"/>
      <c r="P7" s="10"/>
      <c r="Q7" s="10"/>
      <c r="R7" s="10"/>
      <c r="S7" s="10"/>
      <c r="T7" s="10"/>
      <c r="U7" s="10"/>
      <c r="V7" s="10"/>
      <c r="AA7" s="10"/>
    </row>
    <row r="8" spans="1:27" ht="60" x14ac:dyDescent="0.25">
      <c r="A8" s="10"/>
      <c r="B8" s="6">
        <f t="shared" si="0"/>
        <v>2</v>
      </c>
      <c r="C8" s="6" t="s">
        <v>38</v>
      </c>
      <c r="D8" s="1" t="s">
        <v>39</v>
      </c>
      <c r="E8" s="1" t="s">
        <v>40</v>
      </c>
      <c r="F8" s="4" t="s">
        <v>37</v>
      </c>
      <c r="G8" s="32">
        <v>23</v>
      </c>
      <c r="H8" s="24">
        <v>23</v>
      </c>
      <c r="I8" s="5">
        <v>848.75</v>
      </c>
      <c r="J8" s="5">
        <f t="shared" ref="J8:J14" si="1">I8*H8</f>
        <v>19521.25</v>
      </c>
      <c r="K8" s="5">
        <f t="shared" ref="K8:K14" si="2">J8*1.18</f>
        <v>23035.074999999997</v>
      </c>
      <c r="L8" s="1" t="s">
        <v>59</v>
      </c>
      <c r="M8" s="10"/>
      <c r="N8" s="10"/>
      <c r="O8" s="10"/>
      <c r="P8" s="10"/>
      <c r="Q8" s="10"/>
      <c r="R8" s="10"/>
      <c r="S8" s="10"/>
      <c r="T8" s="10"/>
      <c r="U8" s="10"/>
      <c r="V8" s="10"/>
      <c r="AA8" s="10"/>
    </row>
    <row r="9" spans="1:27" s="10" customFormat="1" ht="60" x14ac:dyDescent="0.25">
      <c r="B9" s="6">
        <f t="shared" si="0"/>
        <v>3</v>
      </c>
      <c r="C9" s="6" t="s">
        <v>41</v>
      </c>
      <c r="D9" s="1" t="s">
        <v>42</v>
      </c>
      <c r="E9" s="1" t="s">
        <v>43</v>
      </c>
      <c r="F9" s="4" t="s">
        <v>37</v>
      </c>
      <c r="G9" s="32">
        <v>13</v>
      </c>
      <c r="H9" s="24">
        <v>13</v>
      </c>
      <c r="I9" s="5">
        <v>2379.9999999999995</v>
      </c>
      <c r="J9" s="5">
        <f t="shared" si="1"/>
        <v>30939.999999999993</v>
      </c>
      <c r="K9" s="5">
        <f t="shared" si="2"/>
        <v>36509.19999999999</v>
      </c>
      <c r="L9" s="1" t="s">
        <v>59</v>
      </c>
    </row>
    <row r="10" spans="1:27" s="10" customFormat="1" ht="60" x14ac:dyDescent="0.25">
      <c r="B10" s="6">
        <f t="shared" si="0"/>
        <v>4</v>
      </c>
      <c r="C10" s="6" t="s">
        <v>44</v>
      </c>
      <c r="D10" s="1" t="s">
        <v>45</v>
      </c>
      <c r="E10" s="1" t="s">
        <v>46</v>
      </c>
      <c r="F10" s="4" t="s">
        <v>37</v>
      </c>
      <c r="G10" s="32">
        <v>7</v>
      </c>
      <c r="H10" s="24">
        <v>7</v>
      </c>
      <c r="I10" s="5">
        <v>2602.2499999999995</v>
      </c>
      <c r="J10" s="5">
        <f t="shared" si="1"/>
        <v>18215.749999999996</v>
      </c>
      <c r="K10" s="5">
        <f t="shared" si="2"/>
        <v>21494.584999999995</v>
      </c>
      <c r="L10" s="1" t="s">
        <v>59</v>
      </c>
    </row>
    <row r="11" spans="1:27" ht="60" x14ac:dyDescent="0.25">
      <c r="A11" s="10"/>
      <c r="B11" s="6">
        <f t="shared" si="0"/>
        <v>5</v>
      </c>
      <c r="C11" s="6" t="s">
        <v>47</v>
      </c>
      <c r="D11" s="1" t="s">
        <v>48</v>
      </c>
      <c r="E11" s="1" t="s">
        <v>49</v>
      </c>
      <c r="F11" s="4" t="s">
        <v>37</v>
      </c>
      <c r="G11" s="32">
        <v>166</v>
      </c>
      <c r="H11" s="24">
        <v>166</v>
      </c>
      <c r="I11" s="5">
        <v>848.75</v>
      </c>
      <c r="J11" s="5">
        <f t="shared" si="1"/>
        <v>140892.5</v>
      </c>
      <c r="K11" s="5">
        <f t="shared" si="2"/>
        <v>166253.15</v>
      </c>
      <c r="L11" s="1" t="s">
        <v>59</v>
      </c>
      <c r="M11" s="10"/>
      <c r="N11" s="10"/>
      <c r="O11" s="10"/>
      <c r="P11" s="10"/>
      <c r="Q11" s="10"/>
      <c r="R11" s="10"/>
      <c r="S11" s="10"/>
      <c r="T11" s="10"/>
      <c r="U11" s="10"/>
      <c r="V11" s="10"/>
      <c r="AA11" s="10"/>
    </row>
    <row r="12" spans="1:27" ht="60" x14ac:dyDescent="0.25">
      <c r="A12" s="10"/>
      <c r="B12" s="6">
        <f t="shared" si="0"/>
        <v>6</v>
      </c>
      <c r="C12" s="6" t="s">
        <v>50</v>
      </c>
      <c r="D12" s="1" t="s">
        <v>51</v>
      </c>
      <c r="E12" s="1" t="s">
        <v>52</v>
      </c>
      <c r="F12" s="4" t="s">
        <v>37</v>
      </c>
      <c r="G12" s="32">
        <v>23</v>
      </c>
      <c r="H12" s="24">
        <v>23</v>
      </c>
      <c r="I12" s="5">
        <v>848.75</v>
      </c>
      <c r="J12" s="5">
        <f t="shared" si="1"/>
        <v>19521.25</v>
      </c>
      <c r="K12" s="5">
        <f t="shared" si="2"/>
        <v>23035.074999999997</v>
      </c>
      <c r="L12" s="1" t="s">
        <v>59</v>
      </c>
      <c r="M12" s="10"/>
      <c r="N12" s="10"/>
      <c r="O12" s="10"/>
      <c r="P12" s="10"/>
      <c r="Q12" s="10"/>
      <c r="R12" s="10"/>
      <c r="S12" s="10"/>
      <c r="T12" s="10"/>
      <c r="U12" s="10"/>
      <c r="V12" s="10"/>
      <c r="AA12" s="10"/>
    </row>
    <row r="13" spans="1:27" ht="60" x14ac:dyDescent="0.25">
      <c r="A13" s="10"/>
      <c r="B13" s="6">
        <f t="shared" si="0"/>
        <v>7</v>
      </c>
      <c r="C13" s="6" t="s">
        <v>53</v>
      </c>
      <c r="D13" s="1" t="s">
        <v>54</v>
      </c>
      <c r="E13" s="1" t="s">
        <v>55</v>
      </c>
      <c r="F13" s="4" t="s">
        <v>37</v>
      </c>
      <c r="G13" s="32">
        <v>13</v>
      </c>
      <c r="H13" s="24">
        <v>13</v>
      </c>
      <c r="I13" s="5">
        <v>2379.9999999999995</v>
      </c>
      <c r="J13" s="5">
        <f t="shared" si="1"/>
        <v>30939.999999999993</v>
      </c>
      <c r="K13" s="5">
        <f t="shared" si="2"/>
        <v>36509.19999999999</v>
      </c>
      <c r="L13" s="1" t="s">
        <v>59</v>
      </c>
      <c r="M13" s="10"/>
      <c r="N13" s="10"/>
      <c r="O13" s="10"/>
      <c r="P13" s="10"/>
      <c r="Q13" s="10"/>
      <c r="R13" s="10"/>
      <c r="S13" s="10"/>
      <c r="T13" s="10"/>
      <c r="U13" s="10"/>
      <c r="V13" s="10"/>
      <c r="AA13" s="10"/>
    </row>
    <row r="14" spans="1:27" ht="60" x14ac:dyDescent="0.25">
      <c r="A14" s="10"/>
      <c r="B14" s="6">
        <f t="shared" si="0"/>
        <v>8</v>
      </c>
      <c r="C14" s="6" t="s">
        <v>56</v>
      </c>
      <c r="D14" s="1" t="s">
        <v>57</v>
      </c>
      <c r="E14" s="1" t="s">
        <v>58</v>
      </c>
      <c r="F14" s="4" t="s">
        <v>37</v>
      </c>
      <c r="G14" s="32">
        <v>7</v>
      </c>
      <c r="H14" s="24">
        <v>7</v>
      </c>
      <c r="I14" s="5">
        <v>2602.2499999999995</v>
      </c>
      <c r="J14" s="5">
        <f t="shared" si="1"/>
        <v>18215.749999999996</v>
      </c>
      <c r="K14" s="5">
        <f t="shared" si="2"/>
        <v>21494.584999999995</v>
      </c>
      <c r="L14" s="1" t="s">
        <v>59</v>
      </c>
      <c r="M14" s="10"/>
      <c r="N14" s="10"/>
      <c r="O14" s="10"/>
      <c r="P14" s="10"/>
      <c r="Q14" s="21"/>
      <c r="R14" s="10"/>
      <c r="S14" s="10"/>
      <c r="T14" s="10"/>
      <c r="U14" s="10"/>
      <c r="V14" s="10"/>
      <c r="AA14" s="10"/>
    </row>
    <row r="15" spans="1:27" s="10" customFormat="1" x14ac:dyDescent="0.25">
      <c r="B15" s="16"/>
      <c r="C15" s="18"/>
      <c r="D15" s="17"/>
      <c r="E15" s="17"/>
      <c r="F15" s="18"/>
      <c r="G15" s="18"/>
      <c r="H15" s="18"/>
      <c r="I15" s="20"/>
      <c r="J15" s="21">
        <f>SUM($J$7:$J$14)</f>
        <v>419139</v>
      </c>
      <c r="K15" s="21">
        <f>SUM(K7:K14)</f>
        <v>494584.01999999996</v>
      </c>
      <c r="L15" s="2"/>
    </row>
    <row r="16" spans="1:27" s="10" customFormat="1" x14ac:dyDescent="0.25">
      <c r="B16" s="15"/>
      <c r="C16" s="15"/>
      <c r="D16" s="2"/>
      <c r="E16" s="2"/>
      <c r="F16" s="15"/>
      <c r="G16" s="15"/>
      <c r="H16" s="15"/>
      <c r="I16" s="15"/>
      <c r="J16" s="15" t="s">
        <v>19</v>
      </c>
      <c r="K16" s="33">
        <f>K15-J15</f>
        <v>75445.01999999996</v>
      </c>
      <c r="L16" s="2"/>
    </row>
    <row r="17" spans="1:27" ht="19.5" customHeight="1" x14ac:dyDescent="0.25">
      <c r="B17" s="34" t="s">
        <v>3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</row>
    <row r="18" spans="1:27" s="10" customFormat="1" ht="19.5" customHeight="1" x14ac:dyDescent="0.25">
      <c r="A18"/>
      <c r="B18" s="41" t="s">
        <v>4</v>
      </c>
      <c r="C18" s="41"/>
      <c r="D18" s="41"/>
      <c r="E18" s="28" t="s">
        <v>61</v>
      </c>
      <c r="F18" s="28"/>
      <c r="G18" s="28"/>
      <c r="H18" s="28"/>
      <c r="I18" s="28"/>
      <c r="J18" s="28"/>
      <c r="K18" s="28"/>
      <c r="L18" s="29"/>
      <c r="M18"/>
      <c r="N18"/>
      <c r="O18"/>
      <c r="P18"/>
      <c r="Q18"/>
      <c r="R18"/>
      <c r="S18"/>
      <c r="T18"/>
      <c r="U18"/>
      <c r="V18"/>
      <c r="AA18"/>
    </row>
    <row r="19" spans="1:27" ht="32.1" customHeight="1" x14ac:dyDescent="0.25">
      <c r="B19" s="41" t="s">
        <v>5</v>
      </c>
      <c r="C19" s="41"/>
      <c r="D19" s="41"/>
      <c r="E19" s="51" t="s">
        <v>62</v>
      </c>
      <c r="F19" s="52"/>
      <c r="G19" s="52"/>
      <c r="H19" s="52"/>
      <c r="I19" s="52"/>
      <c r="J19" s="52"/>
      <c r="K19" s="52"/>
      <c r="L19" s="53"/>
      <c r="M19" s="2"/>
      <c r="N19" s="2"/>
      <c r="O19" s="2"/>
      <c r="P19" s="2"/>
      <c r="Q19" s="2"/>
      <c r="R19" s="2"/>
    </row>
    <row r="20" spans="1:27" s="10" customFormat="1" ht="91.5" customHeight="1" x14ac:dyDescent="0.25">
      <c r="B20" s="41" t="s">
        <v>6</v>
      </c>
      <c r="C20" s="41"/>
      <c r="D20" s="41"/>
      <c r="E20" s="46" t="s">
        <v>63</v>
      </c>
      <c r="F20" s="47"/>
      <c r="G20" s="47"/>
      <c r="H20" s="47"/>
      <c r="I20" s="47"/>
      <c r="J20" s="47"/>
      <c r="K20" s="47"/>
      <c r="L20" s="47"/>
      <c r="N20"/>
      <c r="O20"/>
      <c r="P20"/>
      <c r="Q20"/>
      <c r="R20"/>
      <c r="S20"/>
      <c r="T20"/>
      <c r="U20"/>
      <c r="V20"/>
      <c r="AA20"/>
    </row>
    <row r="21" spans="1:27" x14ac:dyDescent="0.25">
      <c r="B21" s="41" t="s">
        <v>7</v>
      </c>
      <c r="C21" s="41"/>
      <c r="D21" s="41"/>
      <c r="E21" s="48" t="s">
        <v>64</v>
      </c>
      <c r="F21" s="49"/>
      <c r="G21" s="49"/>
      <c r="H21" s="49"/>
      <c r="I21" s="49"/>
      <c r="J21" s="49"/>
      <c r="K21" s="49"/>
      <c r="L21" s="50"/>
      <c r="N21" s="10"/>
      <c r="O21" s="10"/>
      <c r="P21" s="10"/>
      <c r="Q21" s="10"/>
      <c r="R21" s="10"/>
      <c r="S21" s="10"/>
      <c r="T21" s="10"/>
      <c r="U21" s="10"/>
      <c r="V21" s="10"/>
      <c r="AA21" s="10"/>
    </row>
    <row r="22" spans="1:27" x14ac:dyDescent="0.25">
      <c r="B22" s="41" t="s">
        <v>8</v>
      </c>
      <c r="C22" s="41"/>
      <c r="D22" s="41"/>
      <c r="E22" s="48" t="s">
        <v>64</v>
      </c>
      <c r="F22" s="49"/>
      <c r="G22" s="49"/>
      <c r="H22" s="49"/>
      <c r="I22" s="49"/>
      <c r="J22" s="49"/>
      <c r="K22" s="49"/>
      <c r="L22" s="50"/>
    </row>
    <row r="23" spans="1:27" x14ac:dyDescent="0.25">
      <c r="A23" s="10"/>
      <c r="B23" s="26"/>
      <c r="C23" s="26"/>
      <c r="D23" s="26"/>
      <c r="E23" s="27"/>
      <c r="F23" s="27"/>
      <c r="G23" s="27"/>
      <c r="H23" s="27"/>
      <c r="I23" s="27"/>
      <c r="J23" s="27"/>
      <c r="K23" s="27"/>
      <c r="L23" s="27"/>
      <c r="M23" s="10"/>
    </row>
    <row r="24" spans="1:27" x14ac:dyDescent="0.25">
      <c r="A24" s="10"/>
      <c r="B24" s="10"/>
      <c r="D24" s="10"/>
      <c r="E24" s="10"/>
      <c r="F24" s="10"/>
      <c r="G24" s="10"/>
      <c r="H24" s="10"/>
      <c r="I24" s="10"/>
      <c r="J24" s="10"/>
      <c r="K24" s="10"/>
      <c r="L24" s="10"/>
      <c r="M24" s="10"/>
    </row>
    <row r="25" spans="1:27" x14ac:dyDescent="0.25">
      <c r="B25" t="s">
        <v>10</v>
      </c>
      <c r="N25" s="10"/>
      <c r="O25" s="10"/>
      <c r="P25" s="10"/>
      <c r="Q25" s="10"/>
      <c r="R25" s="10"/>
      <c r="S25" s="10"/>
      <c r="T25" s="10"/>
      <c r="U25" s="10"/>
      <c r="V25" s="10"/>
      <c r="AA25" s="10"/>
    </row>
    <row r="26" spans="1:27" x14ac:dyDescent="0.25">
      <c r="D26" s="3" t="str">
        <f>Query2_USERN</f>
        <v>Ушкевич Сергей Владимирович</v>
      </c>
    </row>
    <row r="27" spans="1:27" x14ac:dyDescent="0.25">
      <c r="B27" t="s">
        <v>11</v>
      </c>
      <c r="D27" s="3" t="str">
        <f>Query2_USERT</f>
        <v>(347)221-54-67</v>
      </c>
    </row>
    <row r="28" spans="1:27" x14ac:dyDescent="0.25">
      <c r="B28" t="s">
        <v>12</v>
      </c>
      <c r="D28" s="3" t="str">
        <f>Query2_USERE</f>
        <v/>
      </c>
    </row>
  </sheetData>
  <mergeCells count="21">
    <mergeCell ref="B21:D21"/>
    <mergeCell ref="B22:D22"/>
    <mergeCell ref="J4:J5"/>
    <mergeCell ref="I4:I5"/>
    <mergeCell ref="B20:D20"/>
    <mergeCell ref="E20:L20"/>
    <mergeCell ref="B18:D18"/>
    <mergeCell ref="B17:L17"/>
    <mergeCell ref="B19:D19"/>
    <mergeCell ref="E21:L21"/>
    <mergeCell ref="E22:L22"/>
    <mergeCell ref="E19:L19"/>
    <mergeCell ref="B2:L2"/>
    <mergeCell ref="B4:B5"/>
    <mergeCell ref="D4:D5"/>
    <mergeCell ref="K4:K5"/>
    <mergeCell ref="L4:L5"/>
    <mergeCell ref="E4:E5"/>
    <mergeCell ref="F4:F5"/>
    <mergeCell ref="G4:H4"/>
    <mergeCell ref="C4:C5"/>
  </mergeCells>
  <pageMargins left="0.78740157480314965" right="0.39370078740157483" top="0.78740157480314965" bottom="0.39370078740157483" header="0.31496062992125984" footer="0.31496062992125984"/>
  <pageSetup paperSize="9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30" t="s">
        <v>23</v>
      </c>
      <c r="B5" t="e">
        <f>XLR_ERRNAME</f>
        <v>#NAME?</v>
      </c>
    </row>
    <row r="6" spans="1:19" x14ac:dyDescent="0.25">
      <c r="A6" t="s">
        <v>24</v>
      </c>
      <c r="B6">
        <v>9456</v>
      </c>
      <c r="C6" s="31" t="s">
        <v>25</v>
      </c>
      <c r="D6">
        <v>5311</v>
      </c>
      <c r="E6" s="31" t="s">
        <v>26</v>
      </c>
      <c r="F6" s="31" t="s">
        <v>27</v>
      </c>
      <c r="G6" s="31" t="s">
        <v>28</v>
      </c>
      <c r="H6" s="31" t="s">
        <v>28</v>
      </c>
      <c r="I6" s="31" t="s">
        <v>28</v>
      </c>
      <c r="J6" s="31" t="s">
        <v>26</v>
      </c>
      <c r="K6" s="31" t="s">
        <v>29</v>
      </c>
      <c r="L6" s="31" t="s">
        <v>30</v>
      </c>
      <c r="M6" s="31" t="s">
        <v>31</v>
      </c>
      <c r="N6" s="31" t="s">
        <v>28</v>
      </c>
      <c r="O6">
        <v>246342</v>
      </c>
      <c r="P6" s="31" t="s">
        <v>32</v>
      </c>
      <c r="Q6">
        <v>0</v>
      </c>
      <c r="R6" s="31" t="s">
        <v>28</v>
      </c>
      <c r="S6" s="31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Ушкевич Сергей Владимирович</dc:creator>
  <cp:lastModifiedBy>Мигранова Регина Фангизовна</cp:lastModifiedBy>
  <dcterms:created xsi:type="dcterms:W3CDTF">2013-12-19T08:11:42Z</dcterms:created>
  <dcterms:modified xsi:type="dcterms:W3CDTF">2015-01-30T04:29:49Z</dcterms:modified>
</cp:coreProperties>
</file>