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60" windowWidth="18195" windowHeight="11565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N14" i="3"/>
  <c r="N11"/>
  <c r="N10"/>
  <c r="D11"/>
  <c r="E11"/>
  <c r="F11"/>
  <c r="G11"/>
  <c r="H11"/>
  <c r="I11"/>
  <c r="J11"/>
  <c r="K11"/>
  <c r="L11"/>
  <c r="M11"/>
  <c r="C11"/>
  <c r="D10"/>
  <c r="E10"/>
  <c r="F10"/>
  <c r="G10"/>
  <c r="H10"/>
  <c r="I10"/>
  <c r="J10"/>
  <c r="K10"/>
  <c r="L10"/>
  <c r="M10"/>
  <c r="C10"/>
  <c r="D14"/>
  <c r="E14"/>
  <c r="F14"/>
  <c r="G14"/>
  <c r="H14"/>
  <c r="I14"/>
  <c r="J14"/>
  <c r="K14"/>
  <c r="L14"/>
  <c r="M14"/>
  <c r="C14"/>
  <c r="D13"/>
  <c r="E13"/>
  <c r="F13"/>
  <c r="G13"/>
  <c r="H13"/>
  <c r="I13"/>
  <c r="J13"/>
  <c r="K13"/>
  <c r="L13"/>
  <c r="M13"/>
  <c r="C13"/>
  <c r="D15"/>
  <c r="E15"/>
  <c r="F15"/>
  <c r="G15"/>
  <c r="H15"/>
  <c r="I15"/>
  <c r="J15"/>
  <c r="K15"/>
  <c r="L15"/>
  <c r="M15"/>
  <c r="C15"/>
  <c r="N13"/>
  <c r="N15"/>
  <c r="N12"/>
  <c r="M12"/>
  <c r="L12"/>
  <c r="K12"/>
  <c r="J12"/>
  <c r="I12"/>
  <c r="H12"/>
  <c r="G12"/>
  <c r="F12"/>
  <c r="E12"/>
  <c r="D12"/>
  <c r="C12"/>
  <c r="N16" l="1"/>
  <c r="D18" l="1"/>
  <c r="E18"/>
  <c r="F18"/>
  <c r="G18"/>
  <c r="H18"/>
  <c r="I18"/>
  <c r="J18"/>
  <c r="K18"/>
  <c r="L18"/>
  <c r="M18"/>
  <c r="N17" l="1"/>
  <c r="N18" l="1"/>
  <c r="C18" l="1"/>
</calcChain>
</file>

<file path=xl/sharedStrings.xml><?xml version="1.0" encoding="utf-8"?>
<sst xmlns="http://schemas.openxmlformats.org/spreadsheetml/2006/main" count="36" uniqueCount="27">
  <si>
    <t>Вид статьи</t>
  </si>
  <si>
    <t>Бирский МУЭС</t>
  </si>
  <si>
    <t>Белорецкий  МУЭС</t>
  </si>
  <si>
    <t>Туймазинский МУЭС</t>
  </si>
  <si>
    <t>Мелеузовский МУЭС</t>
  </si>
  <si>
    <t>Стерлитамакский МУЭС</t>
  </si>
  <si>
    <t>Сибайский МУЭС</t>
  </si>
  <si>
    <t>Месягутовский МУЭС</t>
  </si>
  <si>
    <t>Расходы за месяц, руб.</t>
  </si>
  <si>
    <t>НДС 18%</t>
  </si>
  <si>
    <t>Расходы за месяц с НДС, руб.</t>
  </si>
  <si>
    <t>ИТОГО расходы за год, руб.</t>
  </si>
  <si>
    <t>ИТОГО расходы за год с НДС, руб.</t>
  </si>
  <si>
    <t>Общая площадь прилегающей территории, м2</t>
  </si>
  <si>
    <t>Общая площадь убираемых помещений, м2</t>
  </si>
  <si>
    <t>ИТОГО площадь, м2</t>
  </si>
  <si>
    <t>Цеха ТВ и РВ</t>
  </si>
  <si>
    <t>Расчет расходов по уборке помещений и прилегающих территорий по ПАО "Башинформсвязь" 2016 год</t>
  </si>
  <si>
    <t>ЦМЦТЭТ ЛТЦ</t>
  </si>
  <si>
    <t>г.Уфа</t>
  </si>
  <si>
    <t>ООО "РРС"</t>
  </si>
  <si>
    <t>ИТОГО по ПАО "Башинформсвязь" на 2016 год</t>
  </si>
  <si>
    <t>Еденица измерения</t>
  </si>
  <si>
    <t>кв.м.</t>
  </si>
  <si>
    <t>руб.</t>
  </si>
  <si>
    <t>Начальная (максимальная) стоимость уборки 1 м2</t>
  </si>
  <si>
    <t>Приложение №1.7 к Извещению о закупке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</si>
</sst>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_-* #,##0.0_р_._-;\-* #,##0.0_р_._-;_-* &quot;-&quot;??_р_._-;_-@_-"/>
    <numFmt numFmtId="165" formatCode="_-* #,##0_р_._-;\-* #,##0_р_._-;_-* &quot;-&quot;??_р_._-;_-@_-"/>
    <numFmt numFmtId="166" formatCode="_-* #,##0.0_р_._-;\-* #,##0.0_р_._-;_-* &quot;-&quot;?_р_._-;_-@_-"/>
    <numFmt numFmtId="167" formatCode="#,##0.00_ ;\-#,##0.00\ 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Narrow"/>
      <family val="2"/>
      <charset val="204"/>
    </font>
    <font>
      <b/>
      <sz val="12"/>
      <name val="Arial Narrow"/>
      <family val="2"/>
      <charset val="204"/>
    </font>
    <font>
      <b/>
      <sz val="16"/>
      <name val="Arial Narrow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sz val="16"/>
      <name val="Arial Narrow"/>
      <family val="2"/>
      <charset val="204"/>
    </font>
    <font>
      <sz val="16"/>
      <name val="Arial Cyr"/>
      <charset val="204"/>
    </font>
    <font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/>
    <xf numFmtId="0" fontId="1" fillId="0" borderId="0" xfId="1"/>
    <xf numFmtId="165" fontId="2" fillId="0" borderId="0" xfId="1" applyNumberFormat="1" applyFont="1"/>
    <xf numFmtId="164" fontId="3" fillId="3" borderId="0" xfId="0" applyNumberFormat="1" applyFont="1" applyFill="1" applyBorder="1" applyAlignment="1" applyProtection="1">
      <alignment vertical="center" wrapText="1"/>
    </xf>
    <xf numFmtId="0" fontId="8" fillId="0" borderId="1" xfId="1" applyFont="1" applyBorder="1" applyAlignment="1">
      <alignment wrapText="1"/>
    </xf>
    <xf numFmtId="0" fontId="7" fillId="4" borderId="1" xfId="1" applyFont="1" applyFill="1" applyBorder="1" applyAlignment="1">
      <alignment wrapText="1"/>
    </xf>
    <xf numFmtId="0" fontId="7" fillId="2" borderId="1" xfId="1" applyFont="1" applyFill="1" applyBorder="1" applyAlignment="1">
      <alignment wrapText="1"/>
    </xf>
    <xf numFmtId="0" fontId="7" fillId="0" borderId="1" xfId="1" applyFont="1" applyBorder="1" applyAlignment="1">
      <alignment wrapText="1"/>
    </xf>
    <xf numFmtId="0" fontId="7" fillId="2" borderId="1" xfId="1" applyFont="1" applyFill="1" applyBorder="1" applyAlignment="1">
      <alignment vertical="center" wrapText="1"/>
    </xf>
    <xf numFmtId="166" fontId="1" fillId="0" borderId="0" xfId="1" applyNumberFormat="1"/>
    <xf numFmtId="167" fontId="2" fillId="0" borderId="0" xfId="1" applyNumberFormat="1" applyFont="1" applyAlignment="1">
      <alignment vertical="center"/>
    </xf>
    <xf numFmtId="0" fontId="7" fillId="2" borderId="3" xfId="1" applyFont="1" applyFill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165" fontId="0" fillId="0" borderId="0" xfId="0" applyNumberFormat="1"/>
    <xf numFmtId="0" fontId="4" fillId="4" borderId="1" xfId="1" applyFont="1" applyFill="1" applyBorder="1" applyAlignment="1">
      <alignment wrapText="1"/>
    </xf>
    <xf numFmtId="0" fontId="9" fillId="0" borderId="1" xfId="1" applyFont="1" applyBorder="1" applyAlignment="1">
      <alignment wrapText="1"/>
    </xf>
    <xf numFmtId="0" fontId="4" fillId="2" borderId="1" xfId="1" applyFont="1" applyFill="1" applyBorder="1" applyAlignment="1">
      <alignment wrapText="1"/>
    </xf>
    <xf numFmtId="0" fontId="4" fillId="0" borderId="1" xfId="1" applyFont="1" applyBorder="1" applyAlignment="1">
      <alignment wrapText="1"/>
    </xf>
    <xf numFmtId="0" fontId="4" fillId="2" borderId="1" xfId="1" applyFont="1" applyFill="1" applyBorder="1" applyAlignment="1">
      <alignment vertical="center" wrapText="1"/>
    </xf>
    <xf numFmtId="167" fontId="7" fillId="2" borderId="1" xfId="1" applyNumberFormat="1" applyFont="1" applyFill="1" applyBorder="1" applyAlignment="1">
      <alignment horizontal="right" vertical="center" wrapText="1"/>
    </xf>
    <xf numFmtId="4" fontId="11" fillId="0" borderId="0" xfId="0" applyNumberFormat="1" applyFont="1"/>
    <xf numFmtId="3" fontId="8" fillId="0" borderId="1" xfId="2" applyNumberFormat="1" applyFont="1" applyBorder="1" applyAlignment="1">
      <alignment horizontal="center" vertical="center" wrapText="1"/>
    </xf>
    <xf numFmtId="2" fontId="10" fillId="0" borderId="0" xfId="1" applyNumberFormat="1" applyFont="1"/>
    <xf numFmtId="3" fontId="8" fillId="3" borderId="1" xfId="2" applyNumberFormat="1" applyFont="1" applyFill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2" applyNumberFormat="1" applyFont="1" applyBorder="1" applyAlignment="1">
      <alignment horizontal="center" vertical="center" wrapText="1"/>
    </xf>
    <xf numFmtId="3" fontId="11" fillId="0" borderId="0" xfId="0" applyNumberFormat="1" applyFont="1"/>
    <xf numFmtId="4" fontId="7" fillId="4" borderId="1" xfId="2" applyNumberFormat="1" applyFont="1" applyFill="1" applyBorder="1" applyAlignment="1">
      <alignment horizontal="center" vertical="center" wrapText="1"/>
    </xf>
    <xf numFmtId="4" fontId="7" fillId="2" borderId="1" xfId="2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8" fillId="0" borderId="1" xfId="2" applyNumberFormat="1" applyFont="1" applyBorder="1" applyAlignment="1">
      <alignment horizontal="center" vertical="center" wrapText="1"/>
    </xf>
    <xf numFmtId="4" fontId="1" fillId="0" borderId="0" xfId="1" applyNumberFormat="1"/>
    <xf numFmtId="3" fontId="0" fillId="0" borderId="0" xfId="0" applyNumberFormat="1"/>
    <xf numFmtId="0" fontId="7" fillId="2" borderId="2" xfId="1" applyFont="1" applyFill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7" fillId="2" borderId="3" xfId="1" applyFont="1" applyFill="1" applyBorder="1" applyAlignment="1">
      <alignment horizontal="center" vertical="top" wrapText="1"/>
    </xf>
    <xf numFmtId="0" fontId="2" fillId="0" borderId="0" xfId="1" applyFont="1" applyBorder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7" fillId="0" borderId="2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top" wrapText="1"/>
    </xf>
    <xf numFmtId="0" fontId="11" fillId="0" borderId="0" xfId="0" applyFont="1"/>
  </cellXfs>
  <cellStyles count="6">
    <cellStyle name="Обычный" xfId="0" builtinId="0"/>
    <cellStyle name="Обычный 2" xfId="1"/>
    <cellStyle name="Обычный 3" xfId="3"/>
    <cellStyle name="Финансовый 2" xfId="2"/>
    <cellStyle name="Финансовый 2 2" xfId="5"/>
    <cellStyle name="Финансовый 2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5"/>
  <sheetViews>
    <sheetView tabSelected="1" zoomScale="60" zoomScaleNormal="60" workbookViewId="0">
      <selection activeCell="H11" sqref="H11"/>
    </sheetView>
  </sheetViews>
  <sheetFormatPr defaultRowHeight="15"/>
  <cols>
    <col min="1" max="1" width="52.28515625" style="1" customWidth="1"/>
    <col min="2" max="2" width="10.7109375" style="1" customWidth="1"/>
    <col min="3" max="3" width="19.42578125" style="1" customWidth="1"/>
    <col min="4" max="4" width="19.5703125" style="1" customWidth="1"/>
    <col min="5" max="5" width="19.42578125" style="1" customWidth="1"/>
    <col min="6" max="6" width="19.140625" style="1" customWidth="1"/>
    <col min="7" max="7" width="21.85546875" style="1" customWidth="1"/>
    <col min="8" max="9" width="20.7109375" style="1" customWidth="1"/>
    <col min="10" max="10" width="21.7109375" style="1" customWidth="1"/>
    <col min="11" max="11" width="19.28515625" style="1" customWidth="1"/>
    <col min="12" max="12" width="22.42578125" style="1" customWidth="1"/>
    <col min="13" max="13" width="19.42578125" style="1" customWidth="1"/>
    <col min="14" max="14" width="22.7109375" style="1" customWidth="1"/>
    <col min="15" max="15" width="30.7109375" style="1" customWidth="1"/>
    <col min="16" max="16" width="15.140625" style="1" customWidth="1"/>
    <col min="17" max="16384" width="9.140625" style="1"/>
  </cols>
  <sheetData>
    <row r="1" spans="1:16" ht="18.75">
      <c r="L1" s="41" t="s">
        <v>26</v>
      </c>
    </row>
    <row r="3" spans="1:16">
      <c r="A3" s="38" t="s">
        <v>17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2"/>
    </row>
    <row r="4" spans="1:16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2"/>
    </row>
    <row r="7" spans="1:16">
      <c r="A7" s="39" t="s">
        <v>0</v>
      </c>
      <c r="B7" s="39" t="s">
        <v>22</v>
      </c>
      <c r="C7" s="34" t="s">
        <v>2</v>
      </c>
      <c r="D7" s="34" t="s">
        <v>1</v>
      </c>
      <c r="E7" s="34" t="s">
        <v>4</v>
      </c>
      <c r="F7" s="34" t="s">
        <v>7</v>
      </c>
      <c r="G7" s="34" t="s">
        <v>5</v>
      </c>
      <c r="H7" s="34" t="s">
        <v>6</v>
      </c>
      <c r="I7" s="34" t="s">
        <v>3</v>
      </c>
      <c r="J7" s="34" t="s">
        <v>18</v>
      </c>
      <c r="K7" s="34" t="s">
        <v>16</v>
      </c>
      <c r="L7" s="34" t="s">
        <v>19</v>
      </c>
      <c r="M7" s="34" t="s">
        <v>20</v>
      </c>
      <c r="N7" s="34" t="s">
        <v>21</v>
      </c>
    </row>
    <row r="8" spans="1:16" ht="56.25" customHeight="1">
      <c r="A8" s="40"/>
      <c r="B8" s="40"/>
      <c r="C8" s="36"/>
      <c r="D8" s="36"/>
      <c r="E8" s="36"/>
      <c r="F8" s="36"/>
      <c r="G8" s="36"/>
      <c r="H8" s="36"/>
      <c r="I8" s="36"/>
      <c r="J8" s="35"/>
      <c r="K8" s="35"/>
      <c r="L8" s="36"/>
      <c r="M8" s="36"/>
      <c r="N8" s="36"/>
    </row>
    <row r="9" spans="1:16" ht="21" customHeight="1">
      <c r="A9" s="13">
        <v>1</v>
      </c>
      <c r="B9" s="13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</row>
    <row r="10" spans="1:16" ht="45" customHeight="1">
      <c r="A10" s="15" t="s">
        <v>8</v>
      </c>
      <c r="B10" s="6" t="s">
        <v>24</v>
      </c>
      <c r="C10" s="28">
        <f>C12/1.18</f>
        <v>123729.15254237289</v>
      </c>
      <c r="D10" s="28">
        <f t="shared" ref="D10:M10" si="0">D12/1.18</f>
        <v>270876.779661017</v>
      </c>
      <c r="E10" s="28">
        <f t="shared" si="0"/>
        <v>119108.81355932204</v>
      </c>
      <c r="F10" s="28">
        <f t="shared" si="0"/>
        <v>57005.084745762717</v>
      </c>
      <c r="G10" s="28">
        <f t="shared" si="0"/>
        <v>250255.93220338985</v>
      </c>
      <c r="H10" s="28">
        <f t="shared" si="0"/>
        <v>61280.169491525419</v>
      </c>
      <c r="I10" s="28">
        <f t="shared" si="0"/>
        <v>275225.16949152539</v>
      </c>
      <c r="J10" s="28">
        <f t="shared" si="0"/>
        <v>127032.7118644068</v>
      </c>
      <c r="K10" s="28">
        <f t="shared" si="0"/>
        <v>86986.525423728817</v>
      </c>
      <c r="L10" s="28">
        <f t="shared" si="0"/>
        <v>846071.69491525437</v>
      </c>
      <c r="M10" s="28">
        <f t="shared" si="0"/>
        <v>59481.610169491534</v>
      </c>
      <c r="N10" s="28">
        <f>C10+D10+E10+F10+G10+H10+I10+J10+K10+L10+M10</f>
        <v>2277053.6440677969</v>
      </c>
      <c r="O10" s="14"/>
    </row>
    <row r="11" spans="1:16" ht="45" customHeight="1">
      <c r="A11" s="16" t="s">
        <v>9</v>
      </c>
      <c r="B11" s="5" t="s">
        <v>24</v>
      </c>
      <c r="C11" s="31">
        <f>C10*0.18</f>
        <v>22271.24745762712</v>
      </c>
      <c r="D11" s="31">
        <f t="shared" ref="D11:M11" si="1">D10*0.18</f>
        <v>48757.82033898306</v>
      </c>
      <c r="E11" s="31">
        <f t="shared" si="1"/>
        <v>21439.586440677966</v>
      </c>
      <c r="F11" s="31">
        <f t="shared" si="1"/>
        <v>10260.915254237289</v>
      </c>
      <c r="G11" s="31">
        <f t="shared" si="1"/>
        <v>45046.067796610172</v>
      </c>
      <c r="H11" s="31">
        <f t="shared" si="1"/>
        <v>11030.430508474576</v>
      </c>
      <c r="I11" s="31">
        <f t="shared" si="1"/>
        <v>49540.530508474571</v>
      </c>
      <c r="J11" s="31">
        <f t="shared" si="1"/>
        <v>22865.888135593221</v>
      </c>
      <c r="K11" s="31">
        <f t="shared" si="1"/>
        <v>15657.574576271187</v>
      </c>
      <c r="L11" s="31">
        <f t="shared" si="1"/>
        <v>152292.90508474578</v>
      </c>
      <c r="M11" s="31">
        <f t="shared" si="1"/>
        <v>10706.689830508476</v>
      </c>
      <c r="N11" s="31">
        <f>N10*0.18</f>
        <v>409869.6559322034</v>
      </c>
      <c r="O11" s="32"/>
    </row>
    <row r="12" spans="1:16" ht="45" customHeight="1">
      <c r="A12" s="15" t="s">
        <v>10</v>
      </c>
      <c r="B12" s="6" t="s">
        <v>24</v>
      </c>
      <c r="C12" s="28">
        <f t="shared" ref="C12:H12" si="2">C19*C18</f>
        <v>146000.4</v>
      </c>
      <c r="D12" s="28">
        <f t="shared" si="2"/>
        <v>319634.60000000003</v>
      </c>
      <c r="E12" s="28">
        <f t="shared" si="2"/>
        <v>140548.4</v>
      </c>
      <c r="F12" s="28">
        <f t="shared" si="2"/>
        <v>67266</v>
      </c>
      <c r="G12" s="28">
        <f t="shared" si="2"/>
        <v>295302</v>
      </c>
      <c r="H12" s="28">
        <f t="shared" si="2"/>
        <v>72310.599999999991</v>
      </c>
      <c r="I12" s="28">
        <f>I18*I19</f>
        <v>324765.69999999995</v>
      </c>
      <c r="J12" s="28">
        <f>J19*J18</f>
        <v>149898.6</v>
      </c>
      <c r="K12" s="28">
        <f>K19*K18</f>
        <v>102644.09999999999</v>
      </c>
      <c r="L12" s="28">
        <f>L19*L18</f>
        <v>998364.60000000009</v>
      </c>
      <c r="M12" s="28">
        <f>M18*M19</f>
        <v>70188.3</v>
      </c>
      <c r="N12" s="28">
        <f>C12+D12+E12+F12+G12+H12+I12+J12+K12+L12+M12</f>
        <v>2686923.3</v>
      </c>
      <c r="O12" s="3"/>
      <c r="P12" s="14"/>
    </row>
    <row r="13" spans="1:16" ht="45" customHeight="1">
      <c r="A13" s="17" t="s">
        <v>11</v>
      </c>
      <c r="B13" s="7" t="s">
        <v>24</v>
      </c>
      <c r="C13" s="29">
        <f>C15/1.18</f>
        <v>1484749.8305084745</v>
      </c>
      <c r="D13" s="29">
        <f t="shared" ref="D13:M13" si="3">D15/1.18</f>
        <v>3250521.3559322036</v>
      </c>
      <c r="E13" s="29">
        <f t="shared" si="3"/>
        <v>1429305.7627118644</v>
      </c>
      <c r="F13" s="29">
        <f t="shared" si="3"/>
        <v>684061.01694915257</v>
      </c>
      <c r="G13" s="29">
        <f t="shared" si="3"/>
        <v>3003071.1864406783</v>
      </c>
      <c r="H13" s="29">
        <f t="shared" si="3"/>
        <v>735362.03389830503</v>
      </c>
      <c r="I13" s="29">
        <f t="shared" si="3"/>
        <v>3302702.0338983047</v>
      </c>
      <c r="J13" s="29">
        <f t="shared" si="3"/>
        <v>1524392.5423728817</v>
      </c>
      <c r="K13" s="29">
        <f t="shared" si="3"/>
        <v>1043838.3050847457</v>
      </c>
      <c r="L13" s="29">
        <f t="shared" si="3"/>
        <v>10152860.338983051</v>
      </c>
      <c r="M13" s="29">
        <f t="shared" si="3"/>
        <v>713779.32203389844</v>
      </c>
      <c r="N13" s="29">
        <f>N15/1.18</f>
        <v>27324643.728813559</v>
      </c>
      <c r="O13" s="23"/>
    </row>
    <row r="14" spans="1:16" ht="45" customHeight="1">
      <c r="A14" s="16" t="s">
        <v>9</v>
      </c>
      <c r="B14" s="5" t="s">
        <v>24</v>
      </c>
      <c r="C14" s="31">
        <f>C13*0.18</f>
        <v>267254.96949152538</v>
      </c>
      <c r="D14" s="31">
        <f t="shared" ref="D14:M14" si="4">D13*0.18</f>
        <v>585093.8440677966</v>
      </c>
      <c r="E14" s="31">
        <f t="shared" si="4"/>
        <v>257275.03728813559</v>
      </c>
      <c r="F14" s="31">
        <f t="shared" si="4"/>
        <v>123130.98305084746</v>
      </c>
      <c r="G14" s="31">
        <f t="shared" si="4"/>
        <v>540552.81355932204</v>
      </c>
      <c r="H14" s="31">
        <f t="shared" si="4"/>
        <v>132365.16610169489</v>
      </c>
      <c r="I14" s="31">
        <f t="shared" si="4"/>
        <v>594486.36610169488</v>
      </c>
      <c r="J14" s="31">
        <f t="shared" si="4"/>
        <v>274390.65762711869</v>
      </c>
      <c r="K14" s="31">
        <f t="shared" si="4"/>
        <v>187890.89491525423</v>
      </c>
      <c r="L14" s="31">
        <f t="shared" si="4"/>
        <v>1827514.8610169492</v>
      </c>
      <c r="M14" s="31">
        <f t="shared" si="4"/>
        <v>128480.27796610171</v>
      </c>
      <c r="N14" s="31">
        <f>C14+D14+E14+F14+G14+H14+I14+J14+K14+L14+M14</f>
        <v>4918435.8711864408</v>
      </c>
      <c r="O14" s="2"/>
    </row>
    <row r="15" spans="1:16" ht="48" customHeight="1">
      <c r="A15" s="17" t="s">
        <v>12</v>
      </c>
      <c r="B15" s="7" t="s">
        <v>24</v>
      </c>
      <c r="C15" s="29">
        <f>C12*12</f>
        <v>1752004.7999999998</v>
      </c>
      <c r="D15" s="29">
        <f t="shared" ref="D15:M15" si="5">D12*12</f>
        <v>3835615.2</v>
      </c>
      <c r="E15" s="29">
        <f t="shared" si="5"/>
        <v>1686580.7999999998</v>
      </c>
      <c r="F15" s="29">
        <f t="shared" si="5"/>
        <v>807192</v>
      </c>
      <c r="G15" s="29">
        <f t="shared" si="5"/>
        <v>3543624</v>
      </c>
      <c r="H15" s="29">
        <f t="shared" si="5"/>
        <v>867727.2</v>
      </c>
      <c r="I15" s="29">
        <f t="shared" si="5"/>
        <v>3897188.3999999994</v>
      </c>
      <c r="J15" s="29">
        <f t="shared" si="5"/>
        <v>1798783.2000000002</v>
      </c>
      <c r="K15" s="29">
        <f t="shared" si="5"/>
        <v>1231729.2</v>
      </c>
      <c r="L15" s="29">
        <f t="shared" si="5"/>
        <v>11980375.200000001</v>
      </c>
      <c r="M15" s="29">
        <f t="shared" si="5"/>
        <v>842259.60000000009</v>
      </c>
      <c r="N15" s="29">
        <f>N12*12</f>
        <v>32243079.599999998</v>
      </c>
      <c r="O15" s="2"/>
    </row>
    <row r="16" spans="1:16" ht="54.75" customHeight="1">
      <c r="A16" s="16" t="s">
        <v>13</v>
      </c>
      <c r="B16" s="5" t="s">
        <v>23</v>
      </c>
      <c r="C16" s="24">
        <v>10386</v>
      </c>
      <c r="D16" s="22">
        <v>15052</v>
      </c>
      <c r="E16" s="22">
        <v>6524</v>
      </c>
      <c r="F16" s="22">
        <v>2525</v>
      </c>
      <c r="G16" s="22">
        <v>15006</v>
      </c>
      <c r="H16" s="22">
        <v>0</v>
      </c>
      <c r="I16" s="22">
        <v>7858</v>
      </c>
      <c r="J16" s="22">
        <v>7965</v>
      </c>
      <c r="K16" s="22">
        <v>0</v>
      </c>
      <c r="L16" s="22">
        <v>51399</v>
      </c>
      <c r="M16" s="25"/>
      <c r="N16" s="25">
        <f>SUM(C16:M16)</f>
        <v>116715</v>
      </c>
      <c r="O16" s="10"/>
    </row>
    <row r="17" spans="1:15" ht="50.25" customHeight="1">
      <c r="A17" s="16" t="s">
        <v>14</v>
      </c>
      <c r="B17" s="5" t="s">
        <v>23</v>
      </c>
      <c r="C17" s="22">
        <v>8332</v>
      </c>
      <c r="D17" s="22">
        <v>20862</v>
      </c>
      <c r="E17" s="22">
        <v>8753</v>
      </c>
      <c r="F17" s="22">
        <v>4135</v>
      </c>
      <c r="G17" s="22">
        <v>20149</v>
      </c>
      <c r="H17" s="22">
        <v>6758</v>
      </c>
      <c r="I17" s="22">
        <v>25623</v>
      </c>
      <c r="J17" s="22">
        <v>5184</v>
      </c>
      <c r="K17" s="22">
        <v>8773</v>
      </c>
      <c r="L17" s="22">
        <v>54810</v>
      </c>
      <c r="M17" s="25">
        <v>2571</v>
      </c>
      <c r="N17" s="25">
        <f>SUM(C17:M17)</f>
        <v>165950</v>
      </c>
      <c r="O17" s="10"/>
    </row>
    <row r="18" spans="1:15" ht="45" customHeight="1">
      <c r="A18" s="18" t="s">
        <v>15</v>
      </c>
      <c r="B18" s="8" t="s">
        <v>23</v>
      </c>
      <c r="C18" s="26">
        <f>SUM(C16:C17)</f>
        <v>18718</v>
      </c>
      <c r="D18" s="26">
        <f t="shared" ref="D18:N18" si="6">SUM(D16:D17)</f>
        <v>35914</v>
      </c>
      <c r="E18" s="26">
        <f t="shared" si="6"/>
        <v>15277</v>
      </c>
      <c r="F18" s="26">
        <f t="shared" si="6"/>
        <v>6660</v>
      </c>
      <c r="G18" s="26">
        <f t="shared" si="6"/>
        <v>35155</v>
      </c>
      <c r="H18" s="26">
        <f t="shared" si="6"/>
        <v>6758</v>
      </c>
      <c r="I18" s="26">
        <f t="shared" si="6"/>
        <v>33481</v>
      </c>
      <c r="J18" s="26">
        <f t="shared" si="6"/>
        <v>13149</v>
      </c>
      <c r="K18" s="26">
        <f t="shared" si="6"/>
        <v>8773</v>
      </c>
      <c r="L18" s="26">
        <f t="shared" si="6"/>
        <v>106209</v>
      </c>
      <c r="M18" s="26">
        <f t="shared" si="6"/>
        <v>2571</v>
      </c>
      <c r="N18" s="26">
        <f t="shared" si="6"/>
        <v>282665</v>
      </c>
      <c r="O18" s="2"/>
    </row>
    <row r="19" spans="1:15" ht="50.25" customHeight="1">
      <c r="A19" s="19" t="s">
        <v>25</v>
      </c>
      <c r="B19" s="9" t="s">
        <v>24</v>
      </c>
      <c r="C19" s="20">
        <v>7.8</v>
      </c>
      <c r="D19" s="20">
        <v>8.9</v>
      </c>
      <c r="E19" s="20">
        <v>9.1999999999999993</v>
      </c>
      <c r="F19" s="20">
        <v>10.1</v>
      </c>
      <c r="G19" s="20">
        <v>8.4</v>
      </c>
      <c r="H19" s="20">
        <v>10.7</v>
      </c>
      <c r="I19" s="20">
        <v>9.6999999999999993</v>
      </c>
      <c r="J19" s="20">
        <v>11.4</v>
      </c>
      <c r="K19" s="20">
        <v>11.7</v>
      </c>
      <c r="L19" s="20">
        <v>9.4</v>
      </c>
      <c r="M19" s="20">
        <v>27.3</v>
      </c>
      <c r="N19" s="20"/>
      <c r="O19" s="11"/>
    </row>
    <row r="20" spans="1:15" ht="9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4"/>
      <c r="O20" s="2"/>
    </row>
    <row r="21" spans="1:15" ht="27" hidden="1" customHeight="1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37"/>
    </row>
    <row r="22" spans="1:15" ht="18.75"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</row>
    <row r="23" spans="1:15" ht="18.75"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</row>
    <row r="24" spans="1:15">
      <c r="C24" s="33"/>
    </row>
    <row r="25" spans="1:15">
      <c r="C25" s="30"/>
      <c r="D25" s="30"/>
    </row>
  </sheetData>
  <mergeCells count="16">
    <mergeCell ref="K7:K8"/>
    <mergeCell ref="M7:M8"/>
    <mergeCell ref="N7:N8"/>
    <mergeCell ref="A21:M21"/>
    <mergeCell ref="A3:M4"/>
    <mergeCell ref="A7:A8"/>
    <mergeCell ref="C7:C8"/>
    <mergeCell ref="D7:D8"/>
    <mergeCell ref="E7:E8"/>
    <mergeCell ref="F7:F8"/>
    <mergeCell ref="G7:G8"/>
    <mergeCell ref="H7:H8"/>
    <mergeCell ref="I7:I8"/>
    <mergeCell ref="L7:L8"/>
    <mergeCell ref="B7:B8"/>
    <mergeCell ref="J7:J8"/>
  </mergeCells>
  <pageMargins left="0" right="0" top="0" bottom="0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Фаррахова Эльвера Римовна</cp:lastModifiedBy>
  <cp:lastPrinted>2015-12-11T04:34:30Z</cp:lastPrinted>
  <dcterms:created xsi:type="dcterms:W3CDTF">2014-08-22T10:34:25Z</dcterms:created>
  <dcterms:modified xsi:type="dcterms:W3CDTF">2015-12-11T04:34:58Z</dcterms:modified>
</cp:coreProperties>
</file>