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Спецификация" sheetId="4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0">Спецификация!$A$1:$N$51</definedName>
  </definedNames>
  <calcPr calcId="124519"/>
</workbook>
</file>

<file path=xl/calcChain.xml><?xml version="1.0" encoding="utf-8"?>
<calcChain xmlns="http://schemas.openxmlformats.org/spreadsheetml/2006/main">
  <c r="A35" i="4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J35"/>
  <c r="J8" l="1"/>
  <c r="L8" s="1"/>
  <c r="M8" s="1"/>
  <c r="J9"/>
  <c r="L9" s="1"/>
  <c r="J10"/>
  <c r="L10" s="1"/>
  <c r="M10" s="1"/>
  <c r="J11"/>
  <c r="L11" s="1"/>
  <c r="M11" s="1"/>
  <c r="J12"/>
  <c r="L12" s="1"/>
  <c r="M12" s="1"/>
  <c r="J13"/>
  <c r="L13" s="1"/>
  <c r="M13" s="1"/>
  <c r="J14"/>
  <c r="L14" s="1"/>
  <c r="M14" s="1"/>
  <c r="J15"/>
  <c r="L15" s="1"/>
  <c r="M15" s="1"/>
  <c r="J16"/>
  <c r="L16" s="1"/>
  <c r="M16" s="1"/>
  <c r="J17"/>
  <c r="L17" s="1"/>
  <c r="M17" s="1"/>
  <c r="J18"/>
  <c r="L18" s="1"/>
  <c r="M18" s="1"/>
  <c r="J19"/>
  <c r="L19" s="1"/>
  <c r="M19" s="1"/>
  <c r="J20"/>
  <c r="L20" s="1"/>
  <c r="M20" s="1"/>
  <c r="J21"/>
  <c r="L21" s="1"/>
  <c r="J22"/>
  <c r="L22" s="1"/>
  <c r="M22" s="1"/>
  <c r="J23"/>
  <c r="L23" s="1"/>
  <c r="M23" s="1"/>
  <c r="J24"/>
  <c r="L24" s="1"/>
  <c r="M24" s="1"/>
  <c r="J25"/>
  <c r="L25" s="1"/>
  <c r="J26"/>
  <c r="L26" s="1"/>
  <c r="J27"/>
  <c r="L27" s="1"/>
  <c r="M27" s="1"/>
  <c r="J28"/>
  <c r="L28" s="1"/>
  <c r="M28" s="1"/>
  <c r="J29"/>
  <c r="L29" s="1"/>
  <c r="J30"/>
  <c r="L30" s="1"/>
  <c r="J31"/>
  <c r="L31" s="1"/>
  <c r="M31" s="1"/>
  <c r="J32"/>
  <c r="L32" s="1"/>
  <c r="M32" s="1"/>
  <c r="J33"/>
  <c r="L33" s="1"/>
  <c r="M33" s="1"/>
  <c r="J34"/>
  <c r="L34" s="1"/>
  <c r="M34" s="1"/>
  <c r="L35"/>
  <c r="M35" s="1"/>
  <c r="J7"/>
  <c r="L7" s="1"/>
  <c r="M7" s="1"/>
  <c r="M29"/>
  <c r="M30"/>
  <c r="M25"/>
  <c r="M21"/>
  <c r="M9"/>
  <c r="A8"/>
  <c r="A7"/>
  <c r="L36" l="1"/>
  <c r="M26"/>
  <c r="M36" s="1"/>
  <c r="M37" l="1"/>
  <c r="B5" i="2" l="1"/>
</calcChain>
</file>

<file path=xl/sharedStrings.xml><?xml version="1.0" encoding="utf-8"?>
<sst xmlns="http://schemas.openxmlformats.org/spreadsheetml/2006/main" count="174" uniqueCount="124">
  <si>
    <t>№ п.п.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</si>
  <si>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</si>
  <si>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</si>
  <si>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</si>
  <si>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</si>
  <si>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</si>
  <si>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</si>
  <si>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</si>
  <si>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</si>
  <si>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</si>
  <si>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</si>
  <si>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</si>
  <si>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</si>
  <si>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</si>
  <si>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</si>
  <si>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В т.ч. НДС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</si>
  <si>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</si>
  <si>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</si>
  <si>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</si>
  <si>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</si>
  <si>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</si>
  <si>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</si>
  <si>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, тел. , эл.почта:</t>
  </si>
  <si>
    <t/>
  </si>
  <si>
    <t>31.12.2015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</si>
  <si>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</si>
  <si>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</si>
  <si>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</si>
  <si>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1.2</t>
  </si>
  <si>
    <t>24570</t>
  </si>
  <si>
    <t>км</t>
  </si>
  <si>
    <t xml:space="preserve">  кол-во: 0.8; г.Бирск, ул. Бурновская, д.10; Выдрин Ю.А. 89173483781</t>
  </si>
  <si>
    <t>12350</t>
  </si>
  <si>
    <t xml:space="preserve">  кол-во: 0.15; г. Туймазы, ул. Гафурова, д.60; Николаичев А.П. 89018173670;  кол-во: 0.3; г. Уфа, ул. Каспийская, д.14; Мухаметшина З.Р. 89018173671</t>
  </si>
  <si>
    <t>9992</t>
  </si>
  <si>
    <t xml:space="preserve">  кол-во: 0.7; г. Мелеуз, ул. Воровского, д.2; Киреева В.Р. 89371692391</t>
  </si>
  <si>
    <t>39133</t>
  </si>
  <si>
    <t>35954</t>
  </si>
  <si>
    <t xml:space="preserve">  кол-во: 1.4; ; Иксанова Ф.С. 89053527779</t>
  </si>
  <si>
    <t>35826</t>
  </si>
  <si>
    <t xml:space="preserve">  кол-во: 0.3; г. Уфа, ул. Каспийская, д.14; Мухаметшина З.Р. 89018173671</t>
  </si>
  <si>
    <t>39134</t>
  </si>
  <si>
    <t>39132</t>
  </si>
  <si>
    <t>39135</t>
  </si>
  <si>
    <t>27243</t>
  </si>
  <si>
    <t xml:space="preserve">  кол-во: 0.03; г. Сибай, ул. Индустриальное шоссе, д.2; Устьянцева Л.А. 89279417186</t>
  </si>
  <si>
    <t>20421</t>
  </si>
  <si>
    <t>37415</t>
  </si>
  <si>
    <t xml:space="preserve">  кол-во: 0.5; г. Уфа, ул. Каспийская, д.14; Мухаметшина З.Р. 89018173671</t>
  </si>
  <si>
    <t>37721</t>
  </si>
  <si>
    <t xml:space="preserve">  кол-во: 0.6; г. Уфа, ул. Каспийская, д.14; Мухаметшина З.Р. 89018173671</t>
  </si>
  <si>
    <t>39138</t>
  </si>
  <si>
    <t xml:space="preserve">  кол-во: 0.75; г.Бирск, ул. Бурновская, д.10; Выдрин Ю.А. 89173483781;  кол-во: 1.325; г. Уфа, ул. Каспийская, д.14; Мухаметшина З.Р. 89018173671</t>
  </si>
  <si>
    <t>39139</t>
  </si>
  <si>
    <t xml:space="preserve">  кол-во: 0.85; г. Уфа, ул. Каспийская, д.14; Мухаметшина З.Р. 89018173671</t>
  </si>
  <si>
    <t>35941</t>
  </si>
  <si>
    <t xml:space="preserve">  кол-во: 1.6; г. Мелеуз, ул. Воровского, д.2; Киреева В.Р. 89371692391;  кол-во: 1.6; г. Стерлитамак, ул. Коммунистическая, д.30; Секварова С.В. 89656487022;  кол-во: 0.6; г. Уфа, ул. Каспийская, д.14; Мухаметшина З.Р. 89018173671</t>
  </si>
  <si>
    <t>12877</t>
  </si>
  <si>
    <t xml:space="preserve">  кол-во: 1.5; г. Стерлитамак, ул. Коммунистическая, д.30; Секварова С.В. 89656487022;  кол-во: 0.85; г. Уфа, ул. Каспийская, д.14; Мухаметшина З.Р. 89018173671</t>
  </si>
  <si>
    <t>39136</t>
  </si>
  <si>
    <t>12862</t>
  </si>
  <si>
    <t>39137</t>
  </si>
  <si>
    <t>36499</t>
  </si>
  <si>
    <t>39145</t>
  </si>
  <si>
    <t>39146</t>
  </si>
  <si>
    <t>39142</t>
  </si>
  <si>
    <t xml:space="preserve">  кол-во: 1; г. Белорецк, ул.Ленина, д.41; Кузнецов Д.Н. 89051808865;  кол-во: 0.8; г.Бирск, ул. Бурновская, д.10; Выдрин Ю.А. 89173483781</t>
  </si>
  <si>
    <t>39148</t>
  </si>
  <si>
    <t>39143</t>
  </si>
  <si>
    <t>40321</t>
  </si>
  <si>
    <t xml:space="preserve">  кол-во: 0.2; г. Уфа, ул. Каспийская, д.14; Мухаметшина З.Р. 89018173671</t>
  </si>
  <si>
    <t>40329</t>
  </si>
  <si>
    <t>43467</t>
  </si>
  <si>
    <t>Условия доставки</t>
  </si>
  <si>
    <t>ЛОТ 9386</t>
  </si>
  <si>
    <t xml:space="preserve">  кол-во: 0.8; г.Бирск, ул. Бурновская, д.10; Выдрин Ю.А. 89173483781;  кол-во: 1.1; г. Мелеуз, ул. Воровского, д.2; Киреева В.Р. 89371692391;  кол-во: 0.9; г. Сибай, ул. Индустриальное шоссе, д.2; Устьянцева Л.А. 89279417186;  кол-во: 0.15; г. Туймазы, уул. Гафурова, д.60; Николаичев А.П. 89018173670;  кол-во: 1.1; г. Уфа, ул. Каспийская, д.14; Мухаметшина З.Р. 89018173671</t>
  </si>
  <si>
    <t xml:space="preserve">  кол-во: 4.82; г. Белорецк, ул.Ленина, д.41; Кузнецов Д.Н. 89051808865;  кол-во: 2.7; г.Бирск, ул. Бурновская, д.10; Выдрин Ю.А. 89173483781;   кол-во: 0.19; с. Месягутово, ул. Коммуунистическая, д.24; Фазылов В.С. 89063756161;  кол-во: 0.45; г. Стерлитамак, ул. Коммунистическая, д.30; Секварова С.В. 89656487022;  кол-во: 0,3; г. Туймазы, ул. Гафурова, д.60; Николаичев А.П. 89018173670;  кол-во: 2,27; г. Уфа, ул. Каспийская, д.14; Мхаметшина З.Р. 89018173671</t>
  </si>
  <si>
    <t xml:space="preserve">  кол-во: 0.8; г.Бирск, ул. Бурновская, д.10; Выдрин Ю.А. 89173483781;  кол-во: 1.25; г. Стерлитамаак, ул. Коммунистическая, д.30; Секварова С.В. 89656487022;  кол-во: 2.5; г. Туймазы, ул. Гафурова, д.60; Николаичев А.П. 89018173670;  кол-во: 1.2; г. Уфа, ул. Каспийская, д.14; Мухаметшина З.Р. 89018173671</t>
  </si>
  <si>
    <t xml:space="preserve">  кол-во: 1; г. Белорецк, ул.Ленина, д.41; Кузнецов Д.Н. 89051808865;  кол-во: 0.8; г.Бирск, ул. Бурновская, д.10; Выдрин Ю.А. 89173483781;    кол-во: 2.4; г. Уфа, ул. Касспийская, д.14; Мухаметшина З.Р. 89018173671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</si>
  <si>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</si>
  <si>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Транспортировка товара осуществляется  автомобильным транспортом за счет Поставщика.</t>
  </si>
  <si>
    <t>Гарантийные обязательства - 2 года со дня ввода в эксплуатацию</t>
  </si>
  <si>
    <t xml:space="preserve">Срок службы </t>
  </si>
  <si>
    <t>не менее 25 лет</t>
  </si>
  <si>
    <t>Мухамадеев Алексей Викторович (347) 221-55-87 MuhamadeevAV@rums.bashtel.ru</t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</si>
  <si>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</t>
    </r>
    <r>
      <rPr>
        <sz val="11"/>
        <rFont val="Calibri"/>
        <family val="2"/>
        <charset val="204"/>
      </rPr>
      <t>типа ОКБ-0,22-12П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</si>
  <si>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ОКБ-0,22-24П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кабеле:24.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</si>
  <si>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ОКБ-0,22-64П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кабеле:64.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</si>
  <si>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 </t>
    </r>
    <r>
      <rPr>
        <sz val="11"/>
        <rFont val="Calibri"/>
        <family val="2"/>
        <charset val="204"/>
      </rPr>
      <t>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</si>
  <si>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20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</si>
  <si>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ОКБ-0,22-32П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кабеле:32.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</si>
  <si>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ОКБ-0,22-48П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</si>
  <si>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ОКБ-0,22-8П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</si>
  <si>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48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</si>
  <si>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</si>
  <si>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16.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</si>
  <si>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24.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</si>
  <si>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 Тип волокна по спецификации ITU-T G.657А, SMF-28 eXB. (См. техническое задание)
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</si>
  <si>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24.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</si>
  <si>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32.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</si>
  <si>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</si>
  <si>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</si>
  <si>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72.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</si>
  <si>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</si>
  <si>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96.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</si>
  <si>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</si>
  <si>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</si>
  <si>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</si>
  <si>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64.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</si>
  <si>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</si>
  <si>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32.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</si>
  <si>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64.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</si>
  <si>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20 кН. Тип волокна ппо спецификации  ITU-T G.657А; SMF-28 eXB, производства Corning, Fujikura (См. техническое задание)</t>
    </r>
  </si>
  <si>
    <t>Описание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</si>
  <si>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</si>
  <si>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 xml:space="preserve">Поставка  оптического кабеля  </t>
  </si>
  <si>
    <t xml:space="preserve">  Волоконно-оптический кабель связи для прокладки в грунтах всех категорий типа ОКБ-0,22-96П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96. Тип волокна по спецификации ITU-T G.652.D производства Corning SMF 28e+LL. (См. техническое задание)</t>
  </si>
  <si>
    <t xml:space="preserve"> </t>
  </si>
  <si>
    <t>Предельная сумма лота составляет:   2 073 337,81  руб. с НДС.</t>
  </si>
  <si>
    <t xml:space="preserve">1 квартал - до 1 апреля 2015 , 2 квартал - до 1 мая 2015 , 3 квартал  - до 10 июля 2015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</si>
  <si>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</si>
  <si>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</si>
  <si>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</si>
  <si>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Наименование товара  и производителя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</si>
</sst>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/>
    </xf>
    <xf numFmtId="0" fontId="0" fillId="0" borderId="9" xfId="0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0" fillId="0" borderId="0" xfId="0" applyFill="1"/>
    <xf numFmtId="0" fontId="2" fillId="0" borderId="0" xfId="0" applyFont="1" applyFill="1" applyAlignment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4" xfId="0" applyFill="1" applyBorder="1"/>
    <xf numFmtId="0" fontId="0" fillId="0" borderId="0" xfId="0" applyFill="1" applyBorder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2" fillId="0" borderId="0" xfId="0" applyNumberFormat="1" applyFont="1" applyAlignment="1"/>
    <xf numFmtId="2" fontId="3" fillId="0" borderId="2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/>
    </xf>
    <xf numFmtId="2" fontId="0" fillId="0" borderId="4" xfId="0" applyNumberFormat="1" applyBorder="1"/>
    <xf numFmtId="2" fontId="0" fillId="0" borderId="0" xfId="0" applyNumberFormat="1" applyBorder="1"/>
    <xf numFmtId="164" fontId="0" fillId="0" borderId="1" xfId="0" applyNumberFormat="1" applyFill="1" applyBorder="1" applyAlignment="1">
      <alignment horizontal="right" vertical="top" wrapText="1"/>
    </xf>
    <xf numFmtId="164" fontId="0" fillId="0" borderId="5" xfId="0" applyNumberFormat="1" applyFill="1" applyBorder="1" applyAlignment="1">
      <alignment horizontal="right" vertical="top" wrapText="1"/>
    </xf>
    <xf numFmtId="164" fontId="0" fillId="0" borderId="4" xfId="0" applyNumberFormat="1" applyFill="1" applyBorder="1"/>
    <xf numFmtId="164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P49"/>
  <sheetViews>
    <sheetView tabSelected="1" zoomScale="85" zoomScaleNormal="85" zoomScaleSheetLayoutView="100" workbookViewId="0">
      <selection activeCell="A48" sqref="A48:XFD48"/>
    </sheetView>
  </sheetViews>
  <sheetFormatPr defaultRowHeight="15"/>
  <cols>
    <col min="1" max="1" width="12.42578125" customWidth="1"/>
    <col min="2" max="2" width="9.140625" style="31"/>
    <col min="3" max="3" width="44" customWidth="1"/>
    <col min="4" max="5" width="20.85546875" style="7" customWidth="1"/>
    <col min="10" max="10" width="9.140625" style="39"/>
    <col min="11" max="11" width="13.85546875" style="31" customWidth="1"/>
    <col min="12" max="12" width="16.7109375" customWidth="1"/>
    <col min="13" max="13" width="17.85546875" customWidth="1"/>
    <col min="14" max="14" width="32.28515625" style="21" customWidth="1"/>
    <col min="15" max="15" width="9" customWidth="1"/>
  </cols>
  <sheetData>
    <row r="1" spans="1:14">
      <c r="A1" s="7"/>
      <c r="C1" s="7"/>
      <c r="F1" s="7"/>
      <c r="G1" s="7"/>
      <c r="H1" s="7"/>
      <c r="I1" s="7"/>
      <c r="M1" s="7"/>
      <c r="N1" s="20"/>
    </row>
    <row r="2" spans="1:14">
      <c r="A2" s="22"/>
      <c r="B2" s="32"/>
      <c r="C2" s="22"/>
      <c r="D2" s="22"/>
      <c r="E2" s="22"/>
      <c r="F2" s="22"/>
      <c r="G2" s="22" t="s">
        <v>7</v>
      </c>
      <c r="H2" s="22"/>
      <c r="I2" s="22"/>
      <c r="J2" s="40"/>
      <c r="K2" s="32"/>
      <c r="L2" s="22"/>
      <c r="M2" s="22"/>
      <c r="N2" s="29" t="s">
        <v>28</v>
      </c>
    </row>
    <row r="3" spans="1:14">
      <c r="A3" s="7" t="s">
        <v>74</v>
      </c>
      <c r="B3" s="31" t="s">
        <v>115</v>
      </c>
      <c r="C3" s="14"/>
      <c r="D3" s="14"/>
      <c r="E3" s="14"/>
      <c r="F3" s="7"/>
      <c r="G3" s="13"/>
      <c r="H3" s="7"/>
      <c r="I3" s="7"/>
      <c r="L3" s="7"/>
      <c r="M3" s="7"/>
      <c r="N3" s="20"/>
    </row>
    <row r="4" spans="1:14">
      <c r="A4" s="59" t="s">
        <v>0</v>
      </c>
      <c r="B4" s="79" t="s">
        <v>17</v>
      </c>
      <c r="C4" s="59" t="s">
        <v>9</v>
      </c>
      <c r="D4" s="76" t="s">
        <v>123</v>
      </c>
      <c r="E4" s="61" t="s">
        <v>113</v>
      </c>
      <c r="F4" s="59" t="s">
        <v>8</v>
      </c>
      <c r="G4" s="60" t="s">
        <v>10</v>
      </c>
      <c r="H4" s="60"/>
      <c r="I4" s="60"/>
      <c r="J4" s="60"/>
      <c r="K4" s="66" t="s">
        <v>120</v>
      </c>
      <c r="L4" s="68" t="s">
        <v>121</v>
      </c>
      <c r="M4" s="70" t="s">
        <v>122</v>
      </c>
      <c r="N4" s="59" t="s">
        <v>1</v>
      </c>
    </row>
    <row r="5" spans="1:14" ht="78" customHeight="1">
      <c r="A5" s="59"/>
      <c r="B5" s="80"/>
      <c r="C5" s="59"/>
      <c r="D5" s="62"/>
      <c r="E5" s="62"/>
      <c r="F5" s="59"/>
      <c r="G5" s="6" t="s">
        <v>11</v>
      </c>
      <c r="H5" s="6" t="s">
        <v>12</v>
      </c>
      <c r="I5" s="6" t="s">
        <v>13</v>
      </c>
      <c r="J5" s="41" t="s">
        <v>14</v>
      </c>
      <c r="K5" s="67"/>
      <c r="L5" s="69"/>
      <c r="M5" s="71"/>
      <c r="N5" s="59"/>
    </row>
    <row r="6" spans="1:14">
      <c r="A6" s="19">
        <v>1</v>
      </c>
      <c r="B6" s="33">
        <v>2</v>
      </c>
      <c r="C6" s="24">
        <v>3</v>
      </c>
      <c r="D6" s="24">
        <v>4</v>
      </c>
      <c r="E6" s="27"/>
      <c r="F6" s="24">
        <v>5</v>
      </c>
      <c r="G6" s="24">
        <v>6</v>
      </c>
      <c r="H6" s="24">
        <v>7</v>
      </c>
      <c r="I6" s="24">
        <v>8</v>
      </c>
      <c r="J6" s="42">
        <v>9</v>
      </c>
      <c r="K6" s="33">
        <v>10</v>
      </c>
      <c r="L6" s="24">
        <v>11</v>
      </c>
      <c r="M6" s="24">
        <v>12</v>
      </c>
      <c r="N6" s="24">
        <v>13</v>
      </c>
    </row>
    <row r="7" spans="1:14" ht="217.5" customHeight="1">
      <c r="A7" s="5">
        <f t="shared" ref="A7:A35" si="0">ROW()-6</f>
        <v>1</v>
      </c>
      <c r="B7" s="34" t="s">
        <v>29</v>
      </c>
      <c r="C7" s="37" t="s">
        <v>85</v>
      </c>
      <c r="D7" s="1"/>
      <c r="E7" s="76" t="s">
        <v>114</v>
      </c>
      <c r="F7" s="3" t="s">
        <v>30</v>
      </c>
      <c r="G7" s="23">
        <v>0</v>
      </c>
      <c r="H7" s="23">
        <v>0.8</v>
      </c>
      <c r="I7" s="23">
        <v>0</v>
      </c>
      <c r="J7" s="26">
        <f t="shared" ref="J7:J35" si="1">SUM(G7:I7)</f>
        <v>0.8</v>
      </c>
      <c r="K7" s="45">
        <v>28800</v>
      </c>
      <c r="L7" s="4">
        <f>K7*J7</f>
        <v>23040</v>
      </c>
      <c r="M7" s="4">
        <f>1.18*L7</f>
        <v>27187.199999999997</v>
      </c>
      <c r="N7" s="1" t="s">
        <v>31</v>
      </c>
    </row>
    <row r="8" spans="1:14" ht="205.5" customHeight="1">
      <c r="A8" s="5">
        <f t="shared" si="0"/>
        <v>2</v>
      </c>
      <c r="B8" s="34" t="s">
        <v>32</v>
      </c>
      <c r="C8" s="37" t="s">
        <v>86</v>
      </c>
      <c r="D8" s="1"/>
      <c r="E8" s="77"/>
      <c r="F8" s="3" t="s">
        <v>30</v>
      </c>
      <c r="G8" s="23">
        <v>0.1</v>
      </c>
      <c r="H8" s="23">
        <v>0.2</v>
      </c>
      <c r="I8" s="23">
        <v>0.15</v>
      </c>
      <c r="J8" s="26">
        <f t="shared" si="1"/>
        <v>0.45000000000000007</v>
      </c>
      <c r="K8" s="45">
        <v>44160</v>
      </c>
      <c r="L8" s="4">
        <f t="shared" ref="L8:L35" si="2">K8*J8</f>
        <v>19872.000000000004</v>
      </c>
      <c r="M8" s="4">
        <f t="shared" ref="M8:M35" si="3">1.18*L8</f>
        <v>23448.960000000003</v>
      </c>
      <c r="N8" s="1" t="s">
        <v>33</v>
      </c>
    </row>
    <row r="9" spans="1:14" ht="204" customHeight="1">
      <c r="A9" s="5">
        <f t="shared" si="0"/>
        <v>3</v>
      </c>
      <c r="B9" s="34" t="s">
        <v>34</v>
      </c>
      <c r="C9" s="37" t="s">
        <v>87</v>
      </c>
      <c r="D9" s="1"/>
      <c r="E9" s="77"/>
      <c r="F9" s="3" t="s">
        <v>30</v>
      </c>
      <c r="G9" s="23">
        <v>0</v>
      </c>
      <c r="H9" s="23">
        <v>0.7</v>
      </c>
      <c r="I9" s="23">
        <v>0</v>
      </c>
      <c r="J9" s="26">
        <f t="shared" si="1"/>
        <v>0.7</v>
      </c>
      <c r="K9" s="45">
        <v>79360</v>
      </c>
      <c r="L9" s="4">
        <f t="shared" si="2"/>
        <v>55552</v>
      </c>
      <c r="M9" s="4">
        <f t="shared" si="3"/>
        <v>65551.360000000001</v>
      </c>
      <c r="N9" s="1" t="s">
        <v>35</v>
      </c>
    </row>
    <row r="10" spans="1:14" ht="204" customHeight="1">
      <c r="A10" s="5">
        <f t="shared" si="0"/>
        <v>4</v>
      </c>
      <c r="B10" s="34" t="s">
        <v>36</v>
      </c>
      <c r="C10" s="30" t="s">
        <v>88</v>
      </c>
      <c r="D10" s="1"/>
      <c r="E10" s="78"/>
      <c r="F10" s="3" t="s">
        <v>30</v>
      </c>
      <c r="G10" s="23">
        <v>0</v>
      </c>
      <c r="H10" s="23">
        <v>4.05</v>
      </c>
      <c r="I10" s="23">
        <v>0</v>
      </c>
      <c r="J10" s="26">
        <f t="shared" si="1"/>
        <v>4.05</v>
      </c>
      <c r="K10" s="45">
        <v>31040</v>
      </c>
      <c r="L10" s="4">
        <f t="shared" si="2"/>
        <v>125712</v>
      </c>
      <c r="M10" s="4">
        <f t="shared" si="3"/>
        <v>148340.16</v>
      </c>
      <c r="N10" s="1" t="s">
        <v>75</v>
      </c>
    </row>
    <row r="11" spans="1:14" ht="209.25" customHeight="1">
      <c r="A11" s="5">
        <f t="shared" si="0"/>
        <v>5</v>
      </c>
      <c r="B11" s="34" t="s">
        <v>37</v>
      </c>
      <c r="C11" s="37" t="s">
        <v>89</v>
      </c>
      <c r="D11" s="1"/>
      <c r="E11" s="76" t="s">
        <v>114</v>
      </c>
      <c r="F11" s="3" t="s">
        <v>30</v>
      </c>
      <c r="G11" s="23">
        <v>1.4</v>
      </c>
      <c r="H11" s="23">
        <v>0</v>
      </c>
      <c r="I11" s="23">
        <v>0</v>
      </c>
      <c r="J11" s="26">
        <f t="shared" si="1"/>
        <v>1.4</v>
      </c>
      <c r="K11" s="45">
        <v>46080</v>
      </c>
      <c r="L11" s="4">
        <f t="shared" si="2"/>
        <v>64511.999999999993</v>
      </c>
      <c r="M11" s="4">
        <f t="shared" si="3"/>
        <v>76124.159999999989</v>
      </c>
      <c r="N11" s="1" t="s">
        <v>38</v>
      </c>
    </row>
    <row r="12" spans="1:14" ht="199.5" customHeight="1">
      <c r="A12" s="5">
        <f t="shared" si="0"/>
        <v>6</v>
      </c>
      <c r="B12" s="34" t="s">
        <v>39</v>
      </c>
      <c r="C12" s="37" t="s">
        <v>90</v>
      </c>
      <c r="D12" s="1"/>
      <c r="E12" s="77"/>
      <c r="F12" s="3" t="s">
        <v>30</v>
      </c>
      <c r="G12" s="23">
        <v>0.1</v>
      </c>
      <c r="H12" s="23">
        <v>0.2</v>
      </c>
      <c r="I12" s="23">
        <v>0</v>
      </c>
      <c r="J12" s="26">
        <f t="shared" si="1"/>
        <v>0.30000000000000004</v>
      </c>
      <c r="K12" s="45">
        <v>51200</v>
      </c>
      <c r="L12" s="4">
        <f t="shared" si="2"/>
        <v>15360.000000000002</v>
      </c>
      <c r="M12" s="4">
        <f t="shared" si="3"/>
        <v>18124.800000000003</v>
      </c>
      <c r="N12" s="1" t="s">
        <v>40</v>
      </c>
    </row>
    <row r="13" spans="1:14" ht="202.5" customHeight="1">
      <c r="A13" s="5">
        <f t="shared" si="0"/>
        <v>7</v>
      </c>
      <c r="B13" s="34" t="s">
        <v>41</v>
      </c>
      <c r="C13" s="37" t="s">
        <v>91</v>
      </c>
      <c r="D13" s="1"/>
      <c r="E13" s="77"/>
      <c r="F13" s="3" t="s">
        <v>30</v>
      </c>
      <c r="G13" s="23">
        <v>0.3</v>
      </c>
      <c r="H13" s="23">
        <v>0</v>
      </c>
      <c r="I13" s="23">
        <v>0</v>
      </c>
      <c r="J13" s="26">
        <f t="shared" si="1"/>
        <v>0.3</v>
      </c>
      <c r="K13" s="45">
        <v>64960</v>
      </c>
      <c r="L13" s="4">
        <f t="shared" si="2"/>
        <v>19488</v>
      </c>
      <c r="M13" s="4">
        <f t="shared" si="3"/>
        <v>22995.84</v>
      </c>
      <c r="N13" s="1" t="s">
        <v>40</v>
      </c>
    </row>
    <row r="14" spans="1:14" ht="202.5" customHeight="1">
      <c r="A14" s="5">
        <f t="shared" si="0"/>
        <v>8</v>
      </c>
      <c r="B14" s="34" t="s">
        <v>42</v>
      </c>
      <c r="C14" s="37" t="s">
        <v>92</v>
      </c>
      <c r="D14" s="1"/>
      <c r="E14" s="78"/>
      <c r="F14" s="3" t="s">
        <v>30</v>
      </c>
      <c r="G14" s="23">
        <v>0</v>
      </c>
      <c r="H14" s="23">
        <v>8.43</v>
      </c>
      <c r="I14" s="23">
        <v>2.2999999999999998</v>
      </c>
      <c r="J14" s="26">
        <f t="shared" si="1"/>
        <v>10.73</v>
      </c>
      <c r="K14" s="45">
        <v>25920</v>
      </c>
      <c r="L14" s="4">
        <f t="shared" si="2"/>
        <v>278121.60000000003</v>
      </c>
      <c r="M14" s="4">
        <f t="shared" si="3"/>
        <v>328183.48800000001</v>
      </c>
      <c r="N14" s="1" t="s">
        <v>76</v>
      </c>
    </row>
    <row r="15" spans="1:14" ht="205.5" customHeight="1">
      <c r="A15" s="5">
        <f t="shared" si="0"/>
        <v>9</v>
      </c>
      <c r="B15" s="34" t="s">
        <v>43</v>
      </c>
      <c r="C15" s="37" t="s">
        <v>116</v>
      </c>
      <c r="D15" s="1"/>
      <c r="E15" s="76" t="s">
        <v>114</v>
      </c>
      <c r="F15" s="3" t="s">
        <v>30</v>
      </c>
      <c r="G15" s="23">
        <v>0.1</v>
      </c>
      <c r="H15" s="23">
        <v>0.2</v>
      </c>
      <c r="I15" s="23">
        <v>0</v>
      </c>
      <c r="J15" s="26">
        <f t="shared" si="1"/>
        <v>0.30000000000000004</v>
      </c>
      <c r="K15" s="45">
        <v>104000</v>
      </c>
      <c r="L15" s="4">
        <f t="shared" si="2"/>
        <v>31200.000000000004</v>
      </c>
      <c r="M15" s="4">
        <f t="shared" si="3"/>
        <v>36816</v>
      </c>
      <c r="N15" s="1" t="s">
        <v>40</v>
      </c>
    </row>
    <row r="16" spans="1:14" ht="196.5" customHeight="1">
      <c r="A16" s="5">
        <f t="shared" si="0"/>
        <v>10</v>
      </c>
      <c r="B16" s="34" t="s">
        <v>44</v>
      </c>
      <c r="C16" s="38" t="s">
        <v>93</v>
      </c>
      <c r="D16" s="1"/>
      <c r="E16" s="77"/>
      <c r="F16" s="3" t="s">
        <v>30</v>
      </c>
      <c r="G16" s="23">
        <v>0</v>
      </c>
      <c r="H16" s="23">
        <v>0.03</v>
      </c>
      <c r="I16" s="23">
        <v>0</v>
      </c>
      <c r="J16" s="26">
        <f t="shared" si="1"/>
        <v>0.03</v>
      </c>
      <c r="K16" s="45">
        <v>72000</v>
      </c>
      <c r="L16" s="4">
        <f t="shared" si="2"/>
        <v>2160</v>
      </c>
      <c r="M16" s="4">
        <f t="shared" si="3"/>
        <v>2548.7999999999997</v>
      </c>
      <c r="N16" s="1" t="s">
        <v>45</v>
      </c>
    </row>
    <row r="17" spans="1:14" ht="186.75" customHeight="1">
      <c r="A17" s="5">
        <f t="shared" si="0"/>
        <v>11</v>
      </c>
      <c r="B17" s="34" t="s">
        <v>46</v>
      </c>
      <c r="C17" s="37" t="s">
        <v>94</v>
      </c>
      <c r="D17" s="1"/>
      <c r="E17" s="77"/>
      <c r="F17" s="3" t="s">
        <v>30</v>
      </c>
      <c r="G17" s="23">
        <v>0.3</v>
      </c>
      <c r="H17" s="23">
        <v>0</v>
      </c>
      <c r="I17" s="23">
        <v>0</v>
      </c>
      <c r="J17" s="26">
        <f t="shared" si="1"/>
        <v>0.3</v>
      </c>
      <c r="K17" s="45">
        <v>37120</v>
      </c>
      <c r="L17" s="4">
        <f t="shared" si="2"/>
        <v>11136</v>
      </c>
      <c r="M17" s="4">
        <f t="shared" si="3"/>
        <v>13140.48</v>
      </c>
      <c r="N17" s="1" t="s">
        <v>40</v>
      </c>
    </row>
    <row r="18" spans="1:14" ht="145.5" customHeight="1">
      <c r="A18" s="5">
        <f t="shared" si="0"/>
        <v>12</v>
      </c>
      <c r="B18" s="34" t="s">
        <v>47</v>
      </c>
      <c r="C18" s="37" t="s">
        <v>95</v>
      </c>
      <c r="D18" s="1"/>
      <c r="E18" s="77"/>
      <c r="F18" s="3" t="s">
        <v>30</v>
      </c>
      <c r="G18" s="23">
        <v>0</v>
      </c>
      <c r="H18" s="23">
        <v>0.5</v>
      </c>
      <c r="I18" s="23">
        <v>0</v>
      </c>
      <c r="J18" s="26">
        <f t="shared" si="1"/>
        <v>0.5</v>
      </c>
      <c r="K18" s="45">
        <v>42560</v>
      </c>
      <c r="L18" s="4">
        <f t="shared" si="2"/>
        <v>21280</v>
      </c>
      <c r="M18" s="4">
        <f t="shared" si="3"/>
        <v>25110.399999999998</v>
      </c>
      <c r="N18" s="1" t="s">
        <v>48</v>
      </c>
    </row>
    <row r="19" spans="1:14" ht="147" customHeight="1">
      <c r="A19" s="5">
        <f t="shared" si="0"/>
        <v>13</v>
      </c>
      <c r="B19" s="34" t="s">
        <v>49</v>
      </c>
      <c r="C19" s="37" t="s">
        <v>96</v>
      </c>
      <c r="D19" s="1"/>
      <c r="E19" s="78"/>
      <c r="F19" s="3" t="s">
        <v>30</v>
      </c>
      <c r="G19" s="23">
        <v>0.3</v>
      </c>
      <c r="H19" s="23">
        <v>0</v>
      </c>
      <c r="I19" s="23">
        <v>0.3</v>
      </c>
      <c r="J19" s="26">
        <f t="shared" si="1"/>
        <v>0.6</v>
      </c>
      <c r="K19" s="45">
        <v>54400</v>
      </c>
      <c r="L19" s="4">
        <f t="shared" si="2"/>
        <v>32640</v>
      </c>
      <c r="M19" s="4">
        <f t="shared" si="3"/>
        <v>38515.199999999997</v>
      </c>
      <c r="N19" s="1" t="s">
        <v>50</v>
      </c>
    </row>
    <row r="20" spans="1:14" ht="123" customHeight="1">
      <c r="A20" s="5">
        <f t="shared" si="0"/>
        <v>14</v>
      </c>
      <c r="B20" s="34" t="s">
        <v>51</v>
      </c>
      <c r="C20" s="37" t="s">
        <v>97</v>
      </c>
      <c r="D20" s="1"/>
      <c r="E20" s="76" t="s">
        <v>114</v>
      </c>
      <c r="F20" s="3" t="s">
        <v>30</v>
      </c>
      <c r="G20" s="23">
        <v>0.55000000000000004</v>
      </c>
      <c r="H20" s="23">
        <v>1.01</v>
      </c>
      <c r="I20" s="23">
        <v>0.51500000000000001</v>
      </c>
      <c r="J20" s="26">
        <f t="shared" si="1"/>
        <v>2.0750000000000002</v>
      </c>
      <c r="K20" s="45">
        <v>30080</v>
      </c>
      <c r="L20" s="4">
        <f t="shared" si="2"/>
        <v>62416.000000000007</v>
      </c>
      <c r="M20" s="4">
        <f t="shared" si="3"/>
        <v>73650.880000000005</v>
      </c>
      <c r="N20" s="1" t="s">
        <v>52</v>
      </c>
    </row>
    <row r="21" spans="1:14" ht="126.75" customHeight="1">
      <c r="A21" s="5">
        <f t="shared" si="0"/>
        <v>15</v>
      </c>
      <c r="B21" s="34" t="s">
        <v>53</v>
      </c>
      <c r="C21" s="37" t="s">
        <v>98</v>
      </c>
      <c r="D21" s="1"/>
      <c r="E21" s="77"/>
      <c r="F21" s="3" t="s">
        <v>30</v>
      </c>
      <c r="G21" s="23">
        <v>0.55000000000000004</v>
      </c>
      <c r="H21" s="23">
        <v>0.3</v>
      </c>
      <c r="I21" s="23">
        <v>0</v>
      </c>
      <c r="J21" s="26">
        <f t="shared" si="1"/>
        <v>0.85000000000000009</v>
      </c>
      <c r="K21" s="45">
        <v>41600</v>
      </c>
      <c r="L21" s="4">
        <f t="shared" si="2"/>
        <v>35360.000000000007</v>
      </c>
      <c r="M21" s="4">
        <f t="shared" si="3"/>
        <v>41724.800000000003</v>
      </c>
      <c r="N21" s="1" t="s">
        <v>54</v>
      </c>
    </row>
    <row r="22" spans="1:14" ht="119.25" customHeight="1">
      <c r="A22" s="5">
        <f t="shared" si="0"/>
        <v>16</v>
      </c>
      <c r="B22" s="34" t="s">
        <v>55</v>
      </c>
      <c r="C22" s="37" t="s">
        <v>99</v>
      </c>
      <c r="D22" s="1"/>
      <c r="E22" s="77"/>
      <c r="F22" s="3" t="s">
        <v>30</v>
      </c>
      <c r="G22" s="23">
        <v>0</v>
      </c>
      <c r="H22" s="23">
        <v>2.9</v>
      </c>
      <c r="I22" s="23">
        <v>0.89999999999999991</v>
      </c>
      <c r="J22" s="26">
        <f t="shared" si="1"/>
        <v>3.8</v>
      </c>
      <c r="K22" s="45">
        <v>47360</v>
      </c>
      <c r="L22" s="4">
        <f t="shared" si="2"/>
        <v>179968</v>
      </c>
      <c r="M22" s="4">
        <f t="shared" si="3"/>
        <v>212362.23999999999</v>
      </c>
      <c r="N22" s="1" t="s">
        <v>56</v>
      </c>
    </row>
    <row r="23" spans="1:14" ht="126.75" customHeight="1">
      <c r="A23" s="5">
        <f t="shared" si="0"/>
        <v>17</v>
      </c>
      <c r="B23" s="34" t="s">
        <v>57</v>
      </c>
      <c r="C23" s="37" t="s">
        <v>100</v>
      </c>
      <c r="D23" s="1"/>
      <c r="E23" s="77"/>
      <c r="F23" s="3" t="s">
        <v>30</v>
      </c>
      <c r="G23" s="23">
        <v>0</v>
      </c>
      <c r="H23" s="23">
        <v>1.55</v>
      </c>
      <c r="I23" s="23">
        <v>0.8</v>
      </c>
      <c r="J23" s="26">
        <f t="shared" si="1"/>
        <v>2.35</v>
      </c>
      <c r="K23" s="45">
        <v>59520</v>
      </c>
      <c r="L23" s="4">
        <f t="shared" si="2"/>
        <v>139872</v>
      </c>
      <c r="M23" s="4">
        <f t="shared" si="3"/>
        <v>165048.95999999999</v>
      </c>
      <c r="N23" s="1" t="s">
        <v>58</v>
      </c>
    </row>
    <row r="24" spans="1:14" ht="129.75" customHeight="1">
      <c r="A24" s="5">
        <f t="shared" si="0"/>
        <v>18</v>
      </c>
      <c r="B24" s="34" t="s">
        <v>59</v>
      </c>
      <c r="C24" s="37" t="s">
        <v>101</v>
      </c>
      <c r="D24" s="1"/>
      <c r="E24" s="77"/>
      <c r="F24" s="3" t="s">
        <v>30</v>
      </c>
      <c r="G24" s="23">
        <v>0</v>
      </c>
      <c r="H24" s="23">
        <v>0.5</v>
      </c>
      <c r="I24" s="23">
        <v>0</v>
      </c>
      <c r="J24" s="26">
        <f t="shared" si="1"/>
        <v>0.5</v>
      </c>
      <c r="K24" s="45">
        <v>22400</v>
      </c>
      <c r="L24" s="4">
        <f t="shared" si="2"/>
        <v>11200</v>
      </c>
      <c r="M24" s="4">
        <f t="shared" si="3"/>
        <v>13216</v>
      </c>
      <c r="N24" s="1" t="s">
        <v>48</v>
      </c>
    </row>
    <row r="25" spans="1:14" ht="120" customHeight="1">
      <c r="A25" s="5">
        <f t="shared" si="0"/>
        <v>19</v>
      </c>
      <c r="B25" s="34" t="s">
        <v>60</v>
      </c>
      <c r="C25" s="37" t="s">
        <v>102</v>
      </c>
      <c r="D25" s="1"/>
      <c r="E25" s="77"/>
      <c r="F25" s="3" t="s">
        <v>30</v>
      </c>
      <c r="G25" s="23">
        <v>0</v>
      </c>
      <c r="H25" s="23">
        <v>0.55000000000000004</v>
      </c>
      <c r="I25" s="23">
        <v>0.3</v>
      </c>
      <c r="J25" s="26">
        <f t="shared" si="1"/>
        <v>0.85000000000000009</v>
      </c>
      <c r="K25" s="45">
        <v>77760</v>
      </c>
      <c r="L25" s="4">
        <f t="shared" si="2"/>
        <v>66096</v>
      </c>
      <c r="M25" s="4">
        <f t="shared" si="3"/>
        <v>77993.279999999999</v>
      </c>
      <c r="N25" s="1" t="s">
        <v>54</v>
      </c>
    </row>
    <row r="26" spans="1:14" ht="123.75" customHeight="1">
      <c r="A26" s="5">
        <f t="shared" si="0"/>
        <v>20</v>
      </c>
      <c r="B26" s="34" t="s">
        <v>61</v>
      </c>
      <c r="C26" s="37" t="s">
        <v>103</v>
      </c>
      <c r="D26" s="1"/>
      <c r="E26" s="78"/>
      <c r="F26" s="3" t="s">
        <v>30</v>
      </c>
      <c r="G26" s="23">
        <v>0</v>
      </c>
      <c r="H26" s="23">
        <v>3.25</v>
      </c>
      <c r="I26" s="23">
        <v>2.5</v>
      </c>
      <c r="J26" s="26">
        <f t="shared" si="1"/>
        <v>5.75</v>
      </c>
      <c r="K26" s="45">
        <v>24960</v>
      </c>
      <c r="L26" s="4">
        <f t="shared" si="2"/>
        <v>143520</v>
      </c>
      <c r="M26" s="4">
        <f t="shared" si="3"/>
        <v>169353.59999999998</v>
      </c>
      <c r="N26" s="1" t="s">
        <v>77</v>
      </c>
    </row>
    <row r="27" spans="1:14" ht="119.25" customHeight="1">
      <c r="A27" s="5">
        <f t="shared" si="0"/>
        <v>21</v>
      </c>
      <c r="B27" s="34" t="s">
        <v>62</v>
      </c>
      <c r="C27" s="37" t="s">
        <v>104</v>
      </c>
      <c r="D27" s="1"/>
      <c r="E27" s="76" t="s">
        <v>114</v>
      </c>
      <c r="F27" s="3" t="s">
        <v>30</v>
      </c>
      <c r="G27" s="23">
        <v>0.55000000000000004</v>
      </c>
      <c r="H27" s="23">
        <v>0</v>
      </c>
      <c r="I27" s="23">
        <v>0.3</v>
      </c>
      <c r="J27" s="26">
        <f t="shared" si="1"/>
        <v>0.85000000000000009</v>
      </c>
      <c r="K27" s="45">
        <v>94720</v>
      </c>
      <c r="L27" s="4">
        <f t="shared" si="2"/>
        <v>80512.000000000015</v>
      </c>
      <c r="M27" s="4">
        <f t="shared" si="3"/>
        <v>95004.160000000018</v>
      </c>
      <c r="N27" s="1" t="s">
        <v>54</v>
      </c>
    </row>
    <row r="28" spans="1:14" ht="165" customHeight="1">
      <c r="A28" s="5">
        <f t="shared" si="0"/>
        <v>22</v>
      </c>
      <c r="B28" s="34" t="s">
        <v>63</v>
      </c>
      <c r="C28" s="37" t="s">
        <v>105</v>
      </c>
      <c r="D28" s="1"/>
      <c r="E28" s="77"/>
      <c r="F28" s="3" t="s">
        <v>30</v>
      </c>
      <c r="G28" s="23">
        <v>0</v>
      </c>
      <c r="H28" s="23">
        <v>0.8</v>
      </c>
      <c r="I28" s="23">
        <v>0</v>
      </c>
      <c r="J28" s="26">
        <f t="shared" si="1"/>
        <v>0.8</v>
      </c>
      <c r="K28" s="45">
        <v>58080</v>
      </c>
      <c r="L28" s="4">
        <f t="shared" si="2"/>
        <v>46464</v>
      </c>
      <c r="M28" s="4">
        <f t="shared" si="3"/>
        <v>54827.519999999997</v>
      </c>
      <c r="N28" s="1" t="s">
        <v>31</v>
      </c>
    </row>
    <row r="29" spans="1:14" ht="164.25" customHeight="1">
      <c r="A29" s="5">
        <f t="shared" si="0"/>
        <v>23</v>
      </c>
      <c r="B29" s="34" t="s">
        <v>64</v>
      </c>
      <c r="C29" s="37" t="s">
        <v>106</v>
      </c>
      <c r="D29" s="1"/>
      <c r="E29" s="77"/>
      <c r="F29" s="3" t="s">
        <v>30</v>
      </c>
      <c r="G29" s="23">
        <v>0</v>
      </c>
      <c r="H29" s="23">
        <v>0.3</v>
      </c>
      <c r="I29" s="23">
        <v>0</v>
      </c>
      <c r="J29" s="26">
        <f t="shared" si="1"/>
        <v>0.3</v>
      </c>
      <c r="K29" s="45">
        <v>52480</v>
      </c>
      <c r="L29" s="4">
        <f t="shared" si="2"/>
        <v>15744</v>
      </c>
      <c r="M29" s="4">
        <f t="shared" si="3"/>
        <v>18577.919999999998</v>
      </c>
      <c r="N29" s="1" t="s">
        <v>40</v>
      </c>
    </row>
    <row r="30" spans="1:14" ht="165.75" customHeight="1">
      <c r="A30" s="5">
        <f t="shared" si="0"/>
        <v>24</v>
      </c>
      <c r="B30" s="34" t="s">
        <v>65</v>
      </c>
      <c r="C30" s="37" t="s">
        <v>107</v>
      </c>
      <c r="D30" s="1"/>
      <c r="E30" s="77"/>
      <c r="F30" s="3" t="s">
        <v>30</v>
      </c>
      <c r="G30" s="23">
        <v>0</v>
      </c>
      <c r="H30" s="23">
        <v>0.8</v>
      </c>
      <c r="I30" s="23">
        <v>1</v>
      </c>
      <c r="J30" s="26">
        <f t="shared" si="1"/>
        <v>1.8</v>
      </c>
      <c r="K30" s="45">
        <v>31680</v>
      </c>
      <c r="L30" s="4">
        <f t="shared" si="2"/>
        <v>57024</v>
      </c>
      <c r="M30" s="4">
        <f t="shared" si="3"/>
        <v>67288.319999999992</v>
      </c>
      <c r="N30" s="1" t="s">
        <v>66</v>
      </c>
    </row>
    <row r="31" spans="1:14" ht="165" customHeight="1">
      <c r="A31" s="5">
        <f t="shared" si="0"/>
        <v>25</v>
      </c>
      <c r="B31" s="34" t="s">
        <v>67</v>
      </c>
      <c r="C31" s="37" t="s">
        <v>108</v>
      </c>
      <c r="D31" s="1"/>
      <c r="E31" s="77"/>
      <c r="F31" s="3" t="s">
        <v>30</v>
      </c>
      <c r="G31" s="23">
        <v>0.1</v>
      </c>
      <c r="H31" s="23">
        <v>0.2</v>
      </c>
      <c r="I31" s="23">
        <v>0</v>
      </c>
      <c r="J31" s="26">
        <f t="shared" si="1"/>
        <v>0.30000000000000004</v>
      </c>
      <c r="K31" s="45">
        <v>80640</v>
      </c>
      <c r="L31" s="4">
        <f t="shared" si="2"/>
        <v>24192.000000000004</v>
      </c>
      <c r="M31" s="4">
        <f t="shared" si="3"/>
        <v>28546.560000000001</v>
      </c>
      <c r="N31" s="1" t="s">
        <v>40</v>
      </c>
    </row>
    <row r="32" spans="1:14" ht="156" customHeight="1">
      <c r="A32" s="5">
        <f t="shared" si="0"/>
        <v>26</v>
      </c>
      <c r="B32" s="34" t="s">
        <v>68</v>
      </c>
      <c r="C32" s="37" t="s">
        <v>109</v>
      </c>
      <c r="D32" s="1"/>
      <c r="E32" s="78"/>
      <c r="F32" s="3" t="s">
        <v>30</v>
      </c>
      <c r="G32" s="23">
        <v>0</v>
      </c>
      <c r="H32" s="23">
        <v>4.2</v>
      </c>
      <c r="I32" s="23">
        <v>0</v>
      </c>
      <c r="J32" s="26">
        <f t="shared" si="1"/>
        <v>4.2</v>
      </c>
      <c r="K32" s="45">
        <v>33280</v>
      </c>
      <c r="L32" s="4">
        <f t="shared" si="2"/>
        <v>139776</v>
      </c>
      <c r="M32" s="4">
        <f t="shared" si="3"/>
        <v>164935.67999999999</v>
      </c>
      <c r="N32" s="1" t="s">
        <v>78</v>
      </c>
    </row>
    <row r="33" spans="1:16" ht="147" customHeight="1">
      <c r="A33" s="5">
        <f t="shared" si="0"/>
        <v>27</v>
      </c>
      <c r="B33" s="34" t="s">
        <v>69</v>
      </c>
      <c r="C33" s="37" t="s">
        <v>110</v>
      </c>
      <c r="D33" s="1"/>
      <c r="E33" s="76" t="s">
        <v>114</v>
      </c>
      <c r="F33" s="3" t="s">
        <v>30</v>
      </c>
      <c r="G33" s="23">
        <v>0</v>
      </c>
      <c r="H33" s="23">
        <v>0.2</v>
      </c>
      <c r="I33" s="23">
        <v>0</v>
      </c>
      <c r="J33" s="26">
        <f t="shared" si="1"/>
        <v>0.2</v>
      </c>
      <c r="K33" s="45">
        <v>55360</v>
      </c>
      <c r="L33" s="4">
        <f t="shared" si="2"/>
        <v>11072</v>
      </c>
      <c r="M33" s="4">
        <f t="shared" si="3"/>
        <v>13064.96</v>
      </c>
      <c r="N33" s="1" t="s">
        <v>70</v>
      </c>
    </row>
    <row r="34" spans="1:16" ht="146.25" customHeight="1">
      <c r="A34" s="5">
        <f t="shared" si="0"/>
        <v>28</v>
      </c>
      <c r="B34" s="34" t="s">
        <v>71</v>
      </c>
      <c r="C34" s="37" t="s">
        <v>111</v>
      </c>
      <c r="D34" s="1"/>
      <c r="E34" s="77"/>
      <c r="F34" s="3" t="s">
        <v>30</v>
      </c>
      <c r="G34" s="23">
        <v>0</v>
      </c>
      <c r="H34" s="23">
        <v>0.2</v>
      </c>
      <c r="I34" s="23">
        <v>0</v>
      </c>
      <c r="J34" s="26">
        <f t="shared" si="1"/>
        <v>0.2</v>
      </c>
      <c r="K34" s="46">
        <v>83520</v>
      </c>
      <c r="L34" s="4">
        <f t="shared" si="2"/>
        <v>16704</v>
      </c>
      <c r="M34" s="4">
        <f t="shared" si="3"/>
        <v>19710.719999999998</v>
      </c>
      <c r="N34" s="1" t="s">
        <v>70</v>
      </c>
    </row>
    <row r="35" spans="1:16" ht="150.75" customHeight="1">
      <c r="A35" s="5">
        <f t="shared" si="0"/>
        <v>29</v>
      </c>
      <c r="B35" s="34" t="s">
        <v>72</v>
      </c>
      <c r="C35" s="37" t="s">
        <v>112</v>
      </c>
      <c r="D35" s="1"/>
      <c r="E35" s="78"/>
      <c r="F35" s="3" t="s">
        <v>30</v>
      </c>
      <c r="G35" s="23">
        <v>0</v>
      </c>
      <c r="H35" s="23">
        <v>0.3</v>
      </c>
      <c r="I35" s="23">
        <v>0</v>
      </c>
      <c r="J35" s="26">
        <f t="shared" si="1"/>
        <v>0.3</v>
      </c>
      <c r="K35" s="45">
        <v>90240</v>
      </c>
      <c r="L35" s="4">
        <f t="shared" si="2"/>
        <v>27072</v>
      </c>
      <c r="M35" s="4">
        <f t="shared" si="3"/>
        <v>31944.959999999999</v>
      </c>
      <c r="N35" s="1" t="s">
        <v>40</v>
      </c>
    </row>
    <row r="36" spans="1:16">
      <c r="A36" s="9"/>
      <c r="B36" s="35"/>
      <c r="C36" s="10"/>
      <c r="D36" s="10"/>
      <c r="E36" s="10"/>
      <c r="F36" s="11"/>
      <c r="G36" s="11"/>
      <c r="H36" s="11"/>
      <c r="I36" s="11"/>
      <c r="J36" s="43"/>
      <c r="K36" s="47"/>
      <c r="L36" s="12">
        <f>SUM(L7:L35)</f>
        <v>1757065.6</v>
      </c>
      <c r="M36" s="12">
        <f>SUM(M7:M35)</f>
        <v>2073337.4079999998</v>
      </c>
      <c r="N36" s="1"/>
    </row>
    <row r="37" spans="1:16">
      <c r="A37" s="18"/>
      <c r="B37" s="36"/>
      <c r="C37" s="2"/>
      <c r="D37" s="2"/>
      <c r="E37" s="2"/>
      <c r="F37" s="8"/>
      <c r="G37" s="8"/>
      <c r="H37" s="8"/>
      <c r="I37" s="8"/>
      <c r="J37" s="44"/>
      <c r="K37" s="48"/>
      <c r="L37" s="25" t="s">
        <v>15</v>
      </c>
      <c r="M37" s="17">
        <f>M36-L36</f>
        <v>316271.80799999973</v>
      </c>
      <c r="N37" s="1"/>
    </row>
    <row r="38" spans="1:16">
      <c r="A38" s="72" t="s">
        <v>118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</row>
    <row r="39" spans="1:16">
      <c r="A39" s="72" t="s">
        <v>2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</row>
    <row r="40" spans="1:16">
      <c r="A40" s="49" t="s">
        <v>3</v>
      </c>
      <c r="B40" s="49"/>
      <c r="C40" s="49"/>
      <c r="D40" s="73" t="s">
        <v>119</v>
      </c>
      <c r="E40" s="74"/>
      <c r="F40" s="74"/>
      <c r="G40" s="74"/>
      <c r="H40" s="74"/>
      <c r="I40" s="74"/>
      <c r="J40" s="74"/>
      <c r="K40" s="74"/>
      <c r="L40" s="74"/>
      <c r="M40" s="74"/>
      <c r="N40" s="75"/>
      <c r="O40" t="s">
        <v>117</v>
      </c>
    </row>
    <row r="41" spans="1:16" ht="35.25" customHeight="1">
      <c r="A41" s="56" t="s">
        <v>73</v>
      </c>
      <c r="B41" s="57"/>
      <c r="C41" s="58"/>
      <c r="D41" s="63" t="s">
        <v>79</v>
      </c>
      <c r="E41" s="64"/>
      <c r="F41" s="64"/>
      <c r="G41" s="64"/>
      <c r="H41" s="64"/>
      <c r="I41" s="64"/>
      <c r="J41" s="64"/>
      <c r="K41" s="64"/>
      <c r="L41" s="64"/>
      <c r="M41" s="64"/>
      <c r="N41" s="65"/>
    </row>
    <row r="42" spans="1:16" ht="15" customHeight="1">
      <c r="A42" s="49" t="s">
        <v>4</v>
      </c>
      <c r="B42" s="49"/>
      <c r="C42" s="49"/>
      <c r="D42" s="53" t="s">
        <v>80</v>
      </c>
      <c r="E42" s="54"/>
      <c r="F42" s="54"/>
      <c r="G42" s="54"/>
      <c r="H42" s="54"/>
      <c r="I42" s="54"/>
      <c r="J42" s="54"/>
      <c r="K42" s="54"/>
      <c r="L42" s="54"/>
      <c r="M42" s="54"/>
      <c r="N42" s="55"/>
    </row>
    <row r="43" spans="1:16">
      <c r="A43" s="56" t="s">
        <v>16</v>
      </c>
      <c r="B43" s="57"/>
      <c r="C43" s="58"/>
      <c r="D43" s="50" t="s">
        <v>81</v>
      </c>
      <c r="E43" s="51"/>
      <c r="F43" s="51"/>
      <c r="G43" s="51"/>
      <c r="H43" s="51"/>
      <c r="I43" s="51"/>
      <c r="J43" s="51"/>
      <c r="K43" s="51"/>
      <c r="L43" s="51"/>
      <c r="M43" s="51"/>
      <c r="N43" s="52"/>
    </row>
    <row r="44" spans="1:16">
      <c r="A44" s="56" t="s">
        <v>82</v>
      </c>
      <c r="B44" s="57"/>
      <c r="C44" s="58"/>
      <c r="D44" s="50" t="s">
        <v>83</v>
      </c>
      <c r="E44" s="51"/>
      <c r="F44" s="51"/>
      <c r="G44" s="51"/>
      <c r="H44" s="51"/>
      <c r="I44" s="51"/>
      <c r="J44" s="51"/>
      <c r="K44" s="51"/>
      <c r="L44" s="51"/>
      <c r="M44" s="51"/>
      <c r="N44" s="52"/>
      <c r="O44" s="28"/>
      <c r="P44" s="28"/>
    </row>
    <row r="45" spans="1:16">
      <c r="A45" s="49" t="s">
        <v>5</v>
      </c>
      <c r="B45" s="49"/>
      <c r="C45" s="49"/>
      <c r="D45" s="50"/>
      <c r="E45" s="51"/>
      <c r="F45" s="51"/>
      <c r="G45" s="51"/>
      <c r="H45" s="51"/>
      <c r="I45" s="51"/>
      <c r="J45" s="51"/>
      <c r="K45" s="51"/>
      <c r="L45" s="51"/>
      <c r="M45" s="51"/>
      <c r="N45" s="52"/>
      <c r="O45" s="28"/>
      <c r="P45" s="28"/>
    </row>
    <row r="46" spans="1:16">
      <c r="A46" s="49" t="s">
        <v>6</v>
      </c>
      <c r="B46" s="49"/>
      <c r="C46" s="49"/>
      <c r="D46" s="50" t="s">
        <v>84</v>
      </c>
      <c r="E46" s="51"/>
      <c r="F46" s="51"/>
      <c r="G46" s="51"/>
      <c r="H46" s="51"/>
      <c r="I46" s="51"/>
      <c r="J46" s="51"/>
      <c r="K46" s="51"/>
      <c r="L46" s="51"/>
      <c r="M46" s="51"/>
      <c r="N46" s="52"/>
      <c r="O46" s="28"/>
      <c r="P46" s="28"/>
    </row>
    <row r="48" spans="1:16">
      <c r="A48" s="7"/>
      <c r="C48" s="7"/>
      <c r="F48" s="7"/>
      <c r="G48" s="7"/>
      <c r="H48" s="7"/>
      <c r="I48" s="7"/>
    </row>
    <row r="49" spans="2:14" s="7" customFormat="1">
      <c r="B49" s="31"/>
      <c r="J49" s="39"/>
      <c r="K49" s="31"/>
      <c r="N49" s="21"/>
    </row>
  </sheetData>
  <mergeCells count="33">
    <mergeCell ref="E27:E32"/>
    <mergeCell ref="E33:E35"/>
    <mergeCell ref="A4:A5"/>
    <mergeCell ref="B4:B5"/>
    <mergeCell ref="C4:C5"/>
    <mergeCell ref="E15:E19"/>
    <mergeCell ref="E20:E26"/>
    <mergeCell ref="F4:F5"/>
    <mergeCell ref="G4:J4"/>
    <mergeCell ref="D4:D5"/>
    <mergeCell ref="E4:E5"/>
    <mergeCell ref="D41:N41"/>
    <mergeCell ref="K4:K5"/>
    <mergeCell ref="L4:L5"/>
    <mergeCell ref="M4:M5"/>
    <mergeCell ref="N4:N5"/>
    <mergeCell ref="A38:N38"/>
    <mergeCell ref="A39:N39"/>
    <mergeCell ref="A40:C40"/>
    <mergeCell ref="A41:C41"/>
    <mergeCell ref="D40:N40"/>
    <mergeCell ref="E7:E10"/>
    <mergeCell ref="E11:E14"/>
    <mergeCell ref="A46:C46"/>
    <mergeCell ref="D45:N45"/>
    <mergeCell ref="D44:N44"/>
    <mergeCell ref="D42:N42"/>
    <mergeCell ref="D46:N46"/>
    <mergeCell ref="D43:N43"/>
    <mergeCell ref="A45:C45"/>
    <mergeCell ref="A42:C42"/>
    <mergeCell ref="A43:C43"/>
    <mergeCell ref="A44:C44"/>
  </mergeCells>
  <pageMargins left="0.51181102362204722" right="0.31496062992125984" top="0.35433070866141736" bottom="0.15748031496062992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5" t="s">
        <v>18</v>
      </c>
      <c r="B5" t="e">
        <f>XLR_ERRNAME</f>
        <v>#NAME?</v>
      </c>
    </row>
    <row r="6" spans="1:19">
      <c r="A6" t="s">
        <v>19</v>
      </c>
      <c r="B6">
        <v>7441</v>
      </c>
      <c r="C6" s="16" t="s">
        <v>20</v>
      </c>
      <c r="D6">
        <v>4909</v>
      </c>
      <c r="E6" s="16" t="s">
        <v>21</v>
      </c>
      <c r="F6" s="16" t="s">
        <v>22</v>
      </c>
      <c r="G6" s="16" t="s">
        <v>23</v>
      </c>
      <c r="H6" s="16" t="s">
        <v>23</v>
      </c>
      <c r="I6" s="16" t="s">
        <v>23</v>
      </c>
      <c r="J6" s="16" t="s">
        <v>21</v>
      </c>
      <c r="K6" s="16" t="s">
        <v>24</v>
      </c>
      <c r="L6" s="16" t="s">
        <v>25</v>
      </c>
      <c r="M6" s="16" t="s">
        <v>26</v>
      </c>
      <c r="N6" s="16" t="s">
        <v>23</v>
      </c>
      <c r="O6">
        <v>5006</v>
      </c>
      <c r="P6" s="16" t="s">
        <v>27</v>
      </c>
      <c r="Q6">
        <v>0</v>
      </c>
      <c r="R6" s="16" t="s">
        <v>23</v>
      </c>
      <c r="S6" s="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2015-01-29T08:13:52Z</cp:lastPrinted>
  <dcterms:created xsi:type="dcterms:W3CDTF">2013-12-19T08:11:42Z</dcterms:created>
  <dcterms:modified xsi:type="dcterms:W3CDTF">2015-03-04T06:55:47Z</dcterms:modified>
</cp:coreProperties>
</file>