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Лист1!$A$7:$U$14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Лист1!$A$20:$K$20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10" i="1"/>
  <c r="J11"/>
  <c r="J8"/>
  <c r="K8" s="1"/>
  <c r="J9"/>
  <c r="K9" s="1"/>
  <c r="K10"/>
  <c r="K11"/>
  <c r="J12"/>
  <c r="K12" s="1"/>
  <c r="J13"/>
  <c r="J7"/>
  <c r="H9"/>
  <c r="H13"/>
  <c r="H8"/>
  <c r="H10"/>
  <c r="H11"/>
  <c r="H12"/>
  <c r="H7"/>
  <c r="K13" l="1"/>
  <c r="J14"/>
  <c r="K7" l="1"/>
  <c r="K14" l="1"/>
  <c r="K15" s="1"/>
  <c r="B11"/>
  <c r="B8"/>
  <c r="B7"/>
  <c r="B5" i="2"/>
</calcChain>
</file>

<file path=xl/sharedStrings.xml><?xml version="1.0" encoding="utf-8"?>
<sst xmlns="http://schemas.openxmlformats.org/spreadsheetml/2006/main" count="79" uniqueCount="61">
  <si>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</si>
  <si>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</si>
  <si>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</si>
  <si>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</si>
  <si>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</si>
  <si>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</si>
  <si>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</si>
  <si>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</si>
  <si>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</si>
  <si>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</si>
  <si>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</si>
  <si>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</si>
  <si>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</si>
  <si>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</si>
  <si>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</si>
  <si>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</si>
  <si>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</si>
  <si>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</si>
  <si>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</si>
  <si>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</si>
  <si>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</si>
  <si>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оптических мультиплексоров</t>
  </si>
  <si>
    <t>, тел. , эл.почта:</t>
  </si>
  <si>
    <t/>
  </si>
  <si>
    <t>01.06.2015</t>
  </si>
  <si>
    <t>Бадьина Лилия Альбертовна</t>
  </si>
  <si>
    <t>(347)221-57-43</t>
  </si>
  <si>
    <t>Отдел развития (ОР)</t>
  </si>
  <si>
    <t>Приложение 1.3</t>
  </si>
  <si>
    <r>
      <t>Объем может быть изменен на</t>
    </r>
    <r>
      <rPr>
        <b/>
        <sz val="11"/>
        <color theme="1"/>
        <rFont val="Calibri"/>
        <family val="2"/>
        <charset val="204"/>
        <scheme val="minor"/>
      </rPr>
      <t xml:space="preserve"> 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</si>
  <si>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</si>
  <si>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Тимофеев И.А., тел. (347)221-54-78</t>
  </si>
  <si>
    <t>Тимофеев И.А тел .8/347/ 2215478</t>
  </si>
  <si>
    <t>Куратор:</t>
  </si>
  <si>
    <t>начальник ОР</t>
  </si>
  <si>
    <t>Тимофеев И.А.</t>
  </si>
  <si>
    <t>Адрес поставки</t>
  </si>
  <si>
    <t>Поставка абонентских терминалов VOIP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</si>
  <si>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                                                                                                                                                                                                                                    6) Авторизационное письмо от производителя.</t>
  </si>
  <si>
    <r>
      <t xml:space="preserve">Предельная сумма лота составляет:  </t>
    </r>
    <r>
      <rPr>
        <b/>
        <sz val="11"/>
        <color theme="1"/>
        <rFont val="Calibri"/>
        <family val="2"/>
        <charset val="204"/>
        <scheme val="minor"/>
      </rPr>
      <t>712 454,50</t>
    </r>
    <r>
      <rPr>
        <sz val="11"/>
        <color theme="1"/>
        <rFont val="Calibri"/>
        <family val="2"/>
        <charset val="204"/>
        <scheme val="minor"/>
      </rPr>
      <t xml:space="preserve">   руб. с НДС.</t>
    </r>
  </si>
  <si>
    <t>II кв.          (29.05.2015)</t>
  </si>
  <si>
    <t>шт.</t>
  </si>
  <si>
    <t>до 29 мая 2015г</t>
  </si>
  <si>
    <t>Ушкевич Сергей Владимирович</t>
  </si>
  <si>
    <t>(347)221-54-67</t>
  </si>
  <si>
    <t>Кабель CAB-25-12</t>
  </si>
  <si>
    <t>Кабель CAB-18-12</t>
  </si>
  <si>
    <t>ШЛЮЗ АБОНЕНТСКИЙ TAU-8.IP</t>
  </si>
  <si>
    <t>СУБМОДУЛЬ АБОНЕНТСКИХ КОМПЛЕКСОВ TAU-32M-M8S</t>
  </si>
  <si>
    <t>МОДУЛЬ ПИТАНИЯ PM150-220/12</t>
  </si>
  <si>
    <t>г. Уфа, ул. Каспийская, д.14; Иксанова Флюра Сагитовна – тел. 89053527779, Подгорная Резеда Рифгатовна – тел. 89018173583</t>
  </si>
  <si>
    <t>Шлюз VoIP TAU-16.IP-AC-S</t>
  </si>
  <si>
    <t>ШЛЮЗ АБОНЕНТСКИЙ TAU-32M.IP-S</t>
  </si>
  <si>
    <t>VoIP-шлюз ELTEX TAU-8.IP: 8xFXS, 1xWAN, 1xUSB, SIP</t>
  </si>
  <si>
    <t>Cубмодуль абонентских комплектов ELTEX  TAU32M-M8S (устанавливается в шасси TAU-32M.IP): 8 аналоговых абонентских портов (FXS)</t>
  </si>
  <si>
    <t>Модуль питания ELTEX PM160-220/12, 220V AC, 160W</t>
  </si>
  <si>
    <t>Кабель от АТС до кросса (оконцованный) - 12м. (25х2)</t>
  </si>
  <si>
    <t>Кабель от АТС до кросса (оконцованный) - 12м. (18х2)</t>
  </si>
  <si>
    <t>VoIP-шлюз ELTEX TAU-16.IP: 16хFXS, 3хRJ45-10/100/1000, SIP/H.323, 1U, AC 220V</t>
  </si>
  <si>
    <t>Шасси абонентского VoIP-шлюза ELTEX TAU-32M.IP: 4 слота для субмодулей TAU32M-M8S или TAU32M-M8O, 3хRJ-45 (LAN), 2 шасси под SFP, 1 слот для блока питания  PM150-220/12 или PM75-48/12, 1U, SIP</t>
  </si>
  <si>
    <t>Приложение 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</si>
</sst>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U26"/>
  <sheetViews>
    <sheetView tabSelected="1" topLeftCell="A10" workbookViewId="0">
      <selection activeCell="G7" sqref="G7"/>
    </sheetView>
  </sheetViews>
  <sheetFormatPr defaultRowHeight="15"/>
  <cols>
    <col min="1" max="1" width="0.85546875" customWidth="1"/>
    <col min="2" max="2" width="8.42578125" customWidth="1"/>
    <col min="3" max="3" width="8.42578125" style="8" customWidth="1"/>
    <col min="4" max="4" width="26.42578125" customWidth="1"/>
    <col min="5" max="5" width="31.140625" customWidth="1"/>
    <col min="7" max="7" width="13.140625" customWidth="1"/>
    <col min="8" max="8" width="8.5703125" customWidth="1"/>
    <col min="9" max="9" width="19.5703125" style="5" customWidth="1"/>
    <col min="10" max="10" width="16" style="5" customWidth="1"/>
    <col min="11" max="11" width="18.28515625" style="7" customWidth="1"/>
    <col min="12" max="12" width="38.85546875" customWidth="1"/>
    <col min="17" max="20" width="9.140625" style="8"/>
  </cols>
  <sheetData>
    <row r="1" spans="1:21">
      <c r="J1" s="8" t="s">
        <v>60</v>
      </c>
    </row>
    <row r="2" spans="1:21">
      <c r="B2" s="40" t="s">
        <v>7</v>
      </c>
      <c r="C2" s="40"/>
      <c r="D2" s="40"/>
      <c r="E2" s="40"/>
      <c r="F2" s="40"/>
      <c r="G2" s="40"/>
      <c r="H2" s="40"/>
      <c r="I2" s="40"/>
      <c r="J2" s="40"/>
      <c r="K2" s="40"/>
    </row>
    <row r="3" spans="1:21">
      <c r="B3" t="s">
        <v>16</v>
      </c>
      <c r="C3" s="8" t="s">
        <v>37</v>
      </c>
      <c r="D3" s="19"/>
      <c r="E3" s="18"/>
      <c r="F3" s="18" t="s">
        <v>27</v>
      </c>
    </row>
    <row r="4" spans="1:21" s="9" customFormat="1" ht="15" customHeight="1">
      <c r="B4" s="34" t="s">
        <v>0</v>
      </c>
      <c r="C4" s="43" t="s">
        <v>17</v>
      </c>
      <c r="D4" s="34" t="s">
        <v>10</v>
      </c>
      <c r="E4" s="34" t="s">
        <v>1</v>
      </c>
      <c r="F4" s="34" t="s">
        <v>9</v>
      </c>
      <c r="G4" s="42"/>
      <c r="H4" s="42"/>
      <c r="I4" s="47" t="s">
        <v>12</v>
      </c>
      <c r="J4" s="45" t="s">
        <v>13</v>
      </c>
      <c r="K4" s="41" t="s">
        <v>15</v>
      </c>
      <c r="L4" s="34" t="s">
        <v>36</v>
      </c>
    </row>
    <row r="5" spans="1:21" s="10" customFormat="1" ht="64.5" customHeight="1">
      <c r="B5" s="34"/>
      <c r="C5" s="44"/>
      <c r="D5" s="34"/>
      <c r="E5" s="34"/>
      <c r="F5" s="34"/>
      <c r="G5" s="6" t="s">
        <v>40</v>
      </c>
      <c r="H5" s="6" t="s">
        <v>11</v>
      </c>
      <c r="I5" s="48"/>
      <c r="J5" s="46"/>
      <c r="K5" s="41"/>
      <c r="L5" s="34"/>
    </row>
    <row r="6" spans="1:21" s="9" customFormat="1">
      <c r="B6" s="11">
        <v>1</v>
      </c>
      <c r="C6" s="20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27">
        <v>11</v>
      </c>
    </row>
    <row r="7" spans="1:21" ht="60">
      <c r="A7" s="8"/>
      <c r="B7" s="4">
        <f>ROW()-6</f>
        <v>1</v>
      </c>
      <c r="C7" s="4">
        <v>38875</v>
      </c>
      <c r="D7" s="26" t="s">
        <v>47</v>
      </c>
      <c r="E7" s="26" t="s">
        <v>53</v>
      </c>
      <c r="F7" s="29" t="s">
        <v>41</v>
      </c>
      <c r="G7" s="30">
        <v>20</v>
      </c>
      <c r="H7" s="31">
        <f>G7</f>
        <v>20</v>
      </c>
      <c r="I7" s="3">
        <v>6950</v>
      </c>
      <c r="J7" s="3">
        <f>I7*H7</f>
        <v>139000</v>
      </c>
      <c r="K7" s="3">
        <f>J7*1.18</f>
        <v>164020</v>
      </c>
      <c r="L7" s="26" t="s">
        <v>50</v>
      </c>
      <c r="M7" s="8"/>
      <c r="N7" s="8"/>
      <c r="O7" s="8"/>
      <c r="P7" s="8"/>
      <c r="U7" s="8"/>
    </row>
    <row r="8" spans="1:21" s="8" customFormat="1" ht="60">
      <c r="B8" s="4">
        <f>ROW()-6</f>
        <v>2</v>
      </c>
      <c r="C8" s="4">
        <v>43819</v>
      </c>
      <c r="D8" s="32" t="s">
        <v>51</v>
      </c>
      <c r="E8" s="33" t="s">
        <v>58</v>
      </c>
      <c r="F8" s="29" t="s">
        <v>41</v>
      </c>
      <c r="G8" s="30">
        <v>10</v>
      </c>
      <c r="H8" s="31">
        <f t="shared" ref="H8:H13" si="0">G8</f>
        <v>10</v>
      </c>
      <c r="I8" s="3">
        <v>23865</v>
      </c>
      <c r="J8" s="3">
        <f t="shared" ref="J8:J13" si="1">I8*H8</f>
        <v>238650</v>
      </c>
      <c r="K8" s="3">
        <f t="shared" ref="K8:K13" si="2">J8*1.18</f>
        <v>281607</v>
      </c>
      <c r="L8" s="26" t="s">
        <v>50</v>
      </c>
    </row>
    <row r="9" spans="1:21" s="8" customFormat="1" ht="60">
      <c r="B9" s="4">
        <v>3</v>
      </c>
      <c r="C9" s="4">
        <v>43820</v>
      </c>
      <c r="D9" s="26" t="s">
        <v>45</v>
      </c>
      <c r="E9" s="26" t="s">
        <v>56</v>
      </c>
      <c r="F9" s="29" t="s">
        <v>41</v>
      </c>
      <c r="G9" s="30">
        <v>5</v>
      </c>
      <c r="H9" s="31">
        <f t="shared" si="0"/>
        <v>5</v>
      </c>
      <c r="I9" s="3">
        <v>1675</v>
      </c>
      <c r="J9" s="3">
        <f t="shared" si="1"/>
        <v>8375</v>
      </c>
      <c r="K9" s="3">
        <f t="shared" si="2"/>
        <v>9882.5</v>
      </c>
      <c r="L9" s="26" t="s">
        <v>50</v>
      </c>
    </row>
    <row r="10" spans="1:21" s="8" customFormat="1" ht="75">
      <c r="B10" s="4">
        <v>4</v>
      </c>
      <c r="C10" s="4">
        <v>38872</v>
      </c>
      <c r="D10" s="26" t="s">
        <v>48</v>
      </c>
      <c r="E10" s="26" t="s">
        <v>54</v>
      </c>
      <c r="F10" s="29" t="s">
        <v>41</v>
      </c>
      <c r="G10" s="30">
        <v>22</v>
      </c>
      <c r="H10" s="31">
        <f t="shared" si="0"/>
        <v>22</v>
      </c>
      <c r="I10" s="3">
        <v>5825</v>
      </c>
      <c r="J10" s="3">
        <f t="shared" si="1"/>
        <v>128150</v>
      </c>
      <c r="K10" s="3">
        <f t="shared" si="2"/>
        <v>151217</v>
      </c>
      <c r="L10" s="26" t="s">
        <v>50</v>
      </c>
    </row>
    <row r="11" spans="1:21" s="8" customFormat="1" ht="105">
      <c r="B11" s="4">
        <f>ROW()-6</f>
        <v>5</v>
      </c>
      <c r="C11" s="4">
        <v>38871</v>
      </c>
      <c r="D11" s="26" t="s">
        <v>52</v>
      </c>
      <c r="E11" s="26" t="s">
        <v>59</v>
      </c>
      <c r="F11" s="29" t="s">
        <v>41</v>
      </c>
      <c r="G11" s="30">
        <v>4</v>
      </c>
      <c r="H11" s="31">
        <f t="shared" si="0"/>
        <v>4</v>
      </c>
      <c r="I11" s="3">
        <v>15570</v>
      </c>
      <c r="J11" s="3">
        <f t="shared" si="1"/>
        <v>62280</v>
      </c>
      <c r="K11" s="3">
        <f t="shared" si="2"/>
        <v>73490.399999999994</v>
      </c>
      <c r="L11" s="26" t="s">
        <v>50</v>
      </c>
    </row>
    <row r="12" spans="1:21" s="8" customFormat="1" ht="60">
      <c r="B12" s="4">
        <v>6</v>
      </c>
      <c r="C12" s="4">
        <v>38873</v>
      </c>
      <c r="D12" s="26" t="s">
        <v>49</v>
      </c>
      <c r="E12" s="26" t="s">
        <v>55</v>
      </c>
      <c r="F12" s="29" t="s">
        <v>41</v>
      </c>
      <c r="G12" s="30">
        <v>4</v>
      </c>
      <c r="H12" s="31">
        <f t="shared" si="0"/>
        <v>4</v>
      </c>
      <c r="I12" s="3">
        <v>6830</v>
      </c>
      <c r="J12" s="3">
        <f t="shared" si="1"/>
        <v>27320</v>
      </c>
      <c r="K12" s="3">
        <f t="shared" si="2"/>
        <v>32237.599999999999</v>
      </c>
      <c r="L12" s="26" t="s">
        <v>50</v>
      </c>
    </row>
    <row r="13" spans="1:21" s="8" customFormat="1" ht="60">
      <c r="B13" s="4">
        <v>7</v>
      </c>
      <c r="C13" s="4">
        <v>43821</v>
      </c>
      <c r="D13" s="26" t="s">
        <v>46</v>
      </c>
      <c r="E13" s="26" t="s">
        <v>57</v>
      </c>
      <c r="F13" s="29" t="s">
        <v>41</v>
      </c>
      <c r="G13" s="30">
        <v>4</v>
      </c>
      <c r="H13" s="31">
        <f t="shared" si="0"/>
        <v>4</v>
      </c>
      <c r="I13" s="3">
        <v>1115</v>
      </c>
      <c r="J13" s="3">
        <f t="shared" si="1"/>
        <v>4460</v>
      </c>
      <c r="K13" s="3">
        <f t="shared" si="2"/>
        <v>5262.7999999999993</v>
      </c>
      <c r="L13" s="26" t="s">
        <v>50</v>
      </c>
    </row>
    <row r="14" spans="1:21">
      <c r="A14" s="8"/>
      <c r="B14" s="13"/>
      <c r="C14" s="15"/>
      <c r="D14" s="14"/>
      <c r="E14" s="14"/>
      <c r="F14" s="15"/>
      <c r="G14" s="15"/>
      <c r="H14" s="15"/>
      <c r="I14" s="16"/>
      <c r="J14" s="17">
        <f>SUM($J$7:$J$13)</f>
        <v>608235</v>
      </c>
      <c r="K14" s="17">
        <f>SUM(K7:K12)</f>
        <v>712454.5</v>
      </c>
      <c r="L14" s="8"/>
      <c r="M14" s="8"/>
      <c r="N14" s="8"/>
      <c r="O14" s="8"/>
      <c r="P14" s="8"/>
      <c r="U14" s="8"/>
    </row>
    <row r="15" spans="1:21" ht="16.5" customHeight="1">
      <c r="A15" s="8"/>
      <c r="B15" s="12"/>
      <c r="C15" s="12"/>
      <c r="D15" s="1"/>
      <c r="E15" s="1"/>
      <c r="F15" s="12"/>
      <c r="G15" s="12"/>
      <c r="H15" s="12"/>
      <c r="I15" s="12"/>
      <c r="J15" s="12" t="s">
        <v>14</v>
      </c>
      <c r="K15" s="25">
        <f>K14-J14</f>
        <v>104219.5</v>
      </c>
      <c r="L15" s="8"/>
      <c r="M15" s="8"/>
      <c r="N15" s="8"/>
      <c r="O15" s="8"/>
      <c r="P15" s="8"/>
      <c r="U15" s="8"/>
    </row>
    <row r="16" spans="1:21">
      <c r="A16" s="8"/>
      <c r="B16" s="35" t="s">
        <v>39</v>
      </c>
      <c r="C16" s="35"/>
      <c r="D16" s="35"/>
      <c r="E16" s="35"/>
      <c r="F16" s="35"/>
      <c r="G16" s="35"/>
      <c r="H16" s="35"/>
      <c r="I16" s="35"/>
      <c r="J16" s="35"/>
      <c r="K16" s="35"/>
      <c r="M16" s="8"/>
      <c r="N16" s="8"/>
      <c r="O16" s="8"/>
      <c r="P16" s="8"/>
      <c r="U16" s="8"/>
    </row>
    <row r="17" spans="1:21">
      <c r="B17" s="35" t="s">
        <v>29</v>
      </c>
      <c r="C17" s="35"/>
      <c r="D17" s="35"/>
      <c r="E17" s="35"/>
      <c r="F17" s="35"/>
      <c r="G17" s="35"/>
      <c r="H17" s="35"/>
      <c r="I17" s="35"/>
      <c r="J17" s="35"/>
      <c r="K17" s="35"/>
    </row>
    <row r="18" spans="1:21" s="8" customFormat="1">
      <c r="A18"/>
      <c r="B18" s="36" t="s">
        <v>2</v>
      </c>
      <c r="C18" s="36"/>
      <c r="D18" s="36"/>
      <c r="E18" s="38" t="s">
        <v>42</v>
      </c>
      <c r="F18" s="38"/>
      <c r="G18" s="38"/>
      <c r="H18" s="38"/>
      <c r="I18" s="38"/>
      <c r="J18" s="38"/>
      <c r="K18" s="38"/>
      <c r="M18"/>
      <c r="N18"/>
      <c r="O18"/>
      <c r="P18"/>
      <c r="U18"/>
    </row>
    <row r="19" spans="1:21" s="8" customFormat="1" ht="31.5" customHeight="1">
      <c r="A19"/>
      <c r="B19" s="36" t="s">
        <v>3</v>
      </c>
      <c r="C19" s="36"/>
      <c r="D19" s="36"/>
      <c r="E19" s="39" t="s">
        <v>30</v>
      </c>
      <c r="F19" s="39"/>
      <c r="G19" s="39"/>
      <c r="H19" s="39"/>
      <c r="I19" s="39"/>
      <c r="J19" s="39"/>
      <c r="K19" s="39"/>
      <c r="L19" s="1"/>
      <c r="M19"/>
      <c r="N19"/>
      <c r="O19"/>
      <c r="P19"/>
      <c r="U19"/>
    </row>
    <row r="20" spans="1:21" ht="112.5" customHeight="1">
      <c r="A20" s="8"/>
      <c r="B20" s="36" t="s">
        <v>4</v>
      </c>
      <c r="C20" s="36"/>
      <c r="D20" s="36"/>
      <c r="E20" s="37" t="s">
        <v>38</v>
      </c>
      <c r="F20" s="37"/>
      <c r="G20" s="37"/>
      <c r="H20" s="37"/>
      <c r="I20" s="37"/>
      <c r="J20" s="37"/>
      <c r="K20" s="37"/>
      <c r="L20" s="1"/>
      <c r="Q20" s="28"/>
    </row>
    <row r="21" spans="1:21">
      <c r="B21" s="36" t="s">
        <v>5</v>
      </c>
      <c r="C21" s="36"/>
      <c r="D21" s="36"/>
      <c r="E21" s="35" t="s">
        <v>31</v>
      </c>
      <c r="F21" s="35"/>
      <c r="G21" s="35"/>
      <c r="H21" s="35"/>
      <c r="I21" s="35"/>
      <c r="J21" s="35"/>
      <c r="K21" s="35"/>
      <c r="L21" s="8"/>
      <c r="M21" s="8"/>
      <c r="N21" s="8"/>
      <c r="O21" s="8"/>
      <c r="P21" s="8"/>
      <c r="U21" s="8"/>
    </row>
    <row r="22" spans="1:21" s="8" customFormat="1">
      <c r="A22"/>
      <c r="B22" s="36" t="s">
        <v>6</v>
      </c>
      <c r="C22" s="36"/>
      <c r="D22" s="36"/>
      <c r="E22" s="35" t="s">
        <v>32</v>
      </c>
      <c r="F22" s="35"/>
      <c r="G22" s="35"/>
      <c r="H22" s="35"/>
      <c r="I22" s="35"/>
      <c r="J22" s="35"/>
      <c r="K22" s="35"/>
      <c r="L22"/>
      <c r="M22"/>
      <c r="N22"/>
      <c r="O22"/>
      <c r="P22"/>
      <c r="U22"/>
    </row>
    <row r="23" spans="1:21">
      <c r="A23" s="8"/>
      <c r="B23" s="21"/>
      <c r="C23" s="21"/>
      <c r="D23" s="21"/>
      <c r="E23" s="22"/>
      <c r="F23" s="22"/>
      <c r="G23" s="22"/>
      <c r="H23" s="22"/>
      <c r="I23" s="22"/>
      <c r="J23" s="22"/>
    </row>
    <row r="24" spans="1:21">
      <c r="A24" s="8"/>
      <c r="B24" s="21" t="s">
        <v>33</v>
      </c>
      <c r="C24" s="22" t="s">
        <v>34</v>
      </c>
      <c r="D24" s="22"/>
      <c r="E24" s="22" t="s">
        <v>35</v>
      </c>
      <c r="F24" s="8"/>
      <c r="G24" s="8"/>
      <c r="H24" s="8"/>
      <c r="I24" s="8"/>
      <c r="J24" s="8"/>
    </row>
    <row r="25" spans="1:21">
      <c r="A25" s="8"/>
      <c r="B25" s="8"/>
      <c r="D25" s="8"/>
      <c r="E25" s="8"/>
      <c r="F25" s="8"/>
      <c r="G25" s="8"/>
      <c r="H25" s="8"/>
      <c r="I25" s="8"/>
      <c r="J25" s="8"/>
    </row>
    <row r="26" spans="1:21">
      <c r="B26" t="s">
        <v>8</v>
      </c>
      <c r="D26" s="2" t="s">
        <v>43</v>
      </c>
      <c r="E26" s="2" t="s">
        <v>44</v>
      </c>
    </row>
  </sheetData>
  <mergeCells count="23"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  <mergeCell ref="L4:L5"/>
    <mergeCell ref="B16:K16"/>
    <mergeCell ref="E21:K21"/>
    <mergeCell ref="E22:K22"/>
    <mergeCell ref="B21:D21"/>
    <mergeCell ref="B22:D22"/>
    <mergeCell ref="B20:D20"/>
    <mergeCell ref="E20:K20"/>
    <mergeCell ref="B18:D18"/>
    <mergeCell ref="B17:K17"/>
    <mergeCell ref="B19:D19"/>
    <mergeCell ref="E18:K18"/>
    <mergeCell ref="E19:K19"/>
  </mergeCells>
  <pageMargins left="0.78740157480314965" right="0.39370078740157483" top="0.78740157480314965" bottom="0.39370078740157483" header="0.31496062992125984" footer="0.31496062992125984"/>
  <pageSetup paperSize="9" scale="6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18</v>
      </c>
      <c r="B5" t="e">
        <f>XLR_ERRNAME</f>
        <v>#NAME?</v>
      </c>
    </row>
    <row r="6" spans="1:19">
      <c r="A6" t="s">
        <v>19</v>
      </c>
      <c r="B6">
        <v>7292</v>
      </c>
      <c r="C6" s="24" t="s">
        <v>20</v>
      </c>
      <c r="D6">
        <v>4866</v>
      </c>
      <c r="E6" s="24" t="s">
        <v>21</v>
      </c>
      <c r="F6" s="24" t="s">
        <v>22</v>
      </c>
      <c r="G6" s="24" t="s">
        <v>23</v>
      </c>
      <c r="H6" s="24" t="s">
        <v>23</v>
      </c>
      <c r="I6" s="24" t="s">
        <v>23</v>
      </c>
      <c r="J6" s="24" t="s">
        <v>21</v>
      </c>
      <c r="K6" s="24" t="s">
        <v>24</v>
      </c>
      <c r="L6" s="24" t="s">
        <v>25</v>
      </c>
      <c r="M6" s="24" t="s">
        <v>26</v>
      </c>
      <c r="N6" s="24" t="s">
        <v>23</v>
      </c>
      <c r="O6">
        <v>1051</v>
      </c>
      <c r="P6" s="24" t="s">
        <v>27</v>
      </c>
      <c r="Q6">
        <v>0</v>
      </c>
      <c r="R6" s="24" t="s">
        <v>23</v>
      </c>
      <c r="S6" s="24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2014-11-25T03:44:18Z</cp:lastPrinted>
  <dcterms:created xsi:type="dcterms:W3CDTF">2013-12-19T08:11:42Z</dcterms:created>
  <dcterms:modified xsi:type="dcterms:W3CDTF">2015-04-29T07:09:39Z</dcterms:modified>
</cp:coreProperties>
</file>