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Лист1!$A$7:$AC$10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Лист1!$A$16:$O$16</definedName>
    <definedName name="XLR_ERRNAMESTR" hidden="1">XLR_NoRangeSheet!$B$5</definedName>
    <definedName name="XLR_VERSION" hidden="1">XLR_NoRangeSheet!$A$5</definedName>
  </definedNames>
  <calcPr calcId="124519" refMode="R1C1"/>
</workbook>
</file>

<file path=xl/calcChain.xml><?xml version="1.0" encoding="utf-8"?>
<calcChain xmlns="http://schemas.openxmlformats.org/spreadsheetml/2006/main">
  <c r="L7" i="1"/>
  <c r="M7"/>
  <c r="L8"/>
  <c r="M8"/>
  <c r="L9"/>
  <c r="M9"/>
  <c r="M10"/>
  <c r="L10"/>
  <c r="B9"/>
  <c r="B8"/>
  <c r="B7"/>
  <c r="B5" i="2"/>
  <c r="M11" i="1"/>
</calcChain>
</file>

<file path=xl/sharedStrings.xml><?xml version="1.0" encoding="utf-8"?>
<sst xmlns="http://schemas.openxmlformats.org/spreadsheetml/2006/main" count="72" uniqueCount="60">
  <si>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</si>
  <si>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</si>
  <si>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</si>
  <si>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</si>
  <si>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</si>
  <si>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</si>
  <si>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</si>
  <si>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</si>
  <si>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</si>
  <si>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</si>
  <si>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</si>
  <si>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</si>
  <si>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Наименование товара</t>
  </si>
  <si>
    <t>Итого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</si>
  <si>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</si>
  <si>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</si>
  <si>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</si>
  <si>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</si>
  <si>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Гарантийные обязательства</t>
  </si>
  <si>
    <t>Номенклатура</t>
  </si>
  <si>
    <t>Производитель</t>
  </si>
  <si>
    <t>4.2, Developer  (build 122-D7)</t>
  </si>
  <si>
    <t>Query2</t>
  </si>
  <si>
    <t>Республика Башкортостан</t>
  </si>
  <si>
    <t>Поставка оборудования ADSL - 2016</t>
  </si>
  <si>
    <t>, тел. , эл.почта:</t>
  </si>
  <si>
    <t/>
  </si>
  <si>
    <t>31.08.2016</t>
  </si>
  <si>
    <t>Ушкевич Сергей Владимирович</t>
  </si>
  <si>
    <t>(347)221-54-67</t>
  </si>
  <si>
    <t>Отдел эксплуатации сетей</t>
  </si>
  <si>
    <t>Приложение 1.1</t>
  </si>
  <si>
    <t>шт</t>
  </si>
  <si>
    <t>КАРТА AAM1212-51 12-ПОРТОВЫЙ ЛИНЕЙНЫЙ ADSL2+(ANNEX A)</t>
  </si>
  <si>
    <t>12-портовый линейный модуль ADSL2+ (Annex A)</t>
  </si>
  <si>
    <t>38863</t>
  </si>
  <si>
    <t>КАРТА VOP1224-61</t>
  </si>
  <si>
    <t>24-портовый линейный модуль с портами FXS</t>
  </si>
  <si>
    <t>38864</t>
  </si>
  <si>
    <t>КАРТА VOP1248G-61</t>
  </si>
  <si>
    <t>48-портовый линейный модуль с портами FXS</t>
  </si>
  <si>
    <t>Место доставки</t>
  </si>
  <si>
    <t>не менее 1 года</t>
  </si>
  <si>
    <t>Начальник отдела эксплуотации сетей Шиц Д.В., 8-347-2215597</t>
  </si>
  <si>
    <t>Начальник отдела развития сетей связи  Тимофеев И.А., 8-347-2215478</t>
  </si>
  <si>
    <t>Республика Башкортостан,  г. Уфа, ул. Каспийская,14 ПАО "Башинформсвязь,                                                                                                                                                                 Контактное лицо: заведующая складом Иксанова Флюра Сагитовна  т. 8-905-352-77-79; Подгорная Резида Рифгатовна-8-917-759-60-83</t>
  </si>
  <si>
    <t>ZyXEL</t>
  </si>
  <si>
    <t xml:space="preserve">Поставщик обязан предоставить вместе с Товаром следующие сопроводительные документы:
1) Паспорт ;
2) Техническое описание поставляемого Товара;
3) Сертификат соответствия стандартам РФ, Сертификат соответсвия Система сертификации в области связи;                                                                                                                     4) Наличие авторизационного письма от производителя оборудования;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</si>
  <si>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R12</t>
  </si>
  <si>
    <t>066.5600.8149</t>
  </si>
  <si>
    <t>066.5100.1185</t>
  </si>
  <si>
    <t>Предельная сумма лота составляет:   6 546 483,17   руб. с НДС.</t>
  </si>
  <si>
    <t>Срок поставки</t>
  </si>
  <si>
    <t>066.5600.8132</t>
  </si>
  <si>
    <t>II кв.            (до 16 мая 2016г.)</t>
  </si>
  <si>
    <t>до 16 мая 2016г.</t>
  </si>
  <si>
    <t>Предельная цена за единицу измерения без НДС, включая стоимость тары и доставку, рубли РФ</t>
  </si>
  <si>
    <t>Приложение 1.2 к Документации о закупке</t>
  </si>
  <si>
    <t xml:space="preserve">  г. Уфа, ул. Каспийская, д.14; Иксанова Ф.С. 89053527779</t>
  </si>
  <si>
    <t xml:space="preserve">   г. Уфа, ул. Каспийская, д.14; Иксанова Ф.С. 89053527779</t>
  </si>
</sst>
</file>

<file path=xl/styles.xml><?xml version="1.0" encoding="utf-8"?>
<styleSheet xmlns="http://schemas.openxmlformats.org/spreadsheetml/2006/main">
  <numFmts count="1">
    <numFmt numFmtId="164" formatCode="#,##0.00_р_.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0" tint="-0.249977111117893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4" fontId="0" fillId="0" borderId="1" xfId="0" applyNumberFormat="1" applyBorder="1" applyAlignment="1">
      <alignment horizontal="right"/>
    </xf>
    <xf numFmtId="0" fontId="0" fillId="0" borderId="10" xfId="0" applyBorder="1" applyAlignment="1">
      <alignment vertical="top" wrapText="1"/>
    </xf>
    <xf numFmtId="0" fontId="0" fillId="0" borderId="9" xfId="0" applyBorder="1"/>
    <xf numFmtId="0" fontId="0" fillId="0" borderId="11" xfId="0" applyBorder="1"/>
    <xf numFmtId="0" fontId="0" fillId="0" borderId="11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" xfId="0" applyNumberFormat="1" applyBorder="1" applyAlignment="1">
      <alignment horizontal="left" vertical="top"/>
    </xf>
    <xf numFmtId="2" fontId="5" fillId="0" borderId="0" xfId="0" applyNumberFormat="1" applyFont="1"/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6" xfId="0" applyBorder="1" applyAlignment="1"/>
    <xf numFmtId="0" fontId="0" fillId="0" borderId="7" xfId="0" applyBorder="1" applyAlignment="1"/>
    <xf numFmtId="0" fontId="0" fillId="0" borderId="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C21"/>
  <sheetViews>
    <sheetView tabSelected="1" topLeftCell="A4" workbookViewId="0">
      <selection activeCell="N9" sqref="N9"/>
    </sheetView>
  </sheetViews>
  <sheetFormatPr defaultRowHeight="15"/>
  <cols>
    <col min="1" max="1" width="0.85546875" customWidth="1"/>
    <col min="2" max="2" width="8.42578125" customWidth="1"/>
    <col min="3" max="3" width="8.42578125" style="10" customWidth="1"/>
    <col min="4" max="4" width="14.140625" style="10" customWidth="1"/>
    <col min="5" max="5" width="22.7109375" customWidth="1"/>
    <col min="6" max="6" width="15.28515625" style="10" bestFit="1" customWidth="1"/>
    <col min="7" max="7" width="24.140625" customWidth="1"/>
    <col min="8" max="8" width="6" customWidth="1"/>
    <col min="9" max="9" width="14.140625" customWidth="1"/>
    <col min="11" max="11" width="19.5703125" style="7" customWidth="1"/>
    <col min="12" max="12" width="16" style="7" customWidth="1"/>
    <col min="13" max="13" width="18.28515625" style="9" customWidth="1"/>
    <col min="14" max="14" width="18.7109375" customWidth="1"/>
    <col min="15" max="15" width="3.28515625" customWidth="1"/>
    <col min="25" max="28" width="9.140625" style="10"/>
  </cols>
  <sheetData>
    <row r="1" spans="1:29">
      <c r="N1" s="18" t="s">
        <v>57</v>
      </c>
    </row>
    <row r="2" spans="1:29">
      <c r="B2" s="59" t="s">
        <v>10</v>
      </c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</row>
    <row r="3" spans="1:29">
      <c r="B3" t="s">
        <v>17</v>
      </c>
      <c r="E3" s="10" t="s">
        <v>24</v>
      </c>
      <c r="F3" s="22"/>
      <c r="G3" s="21" t="s">
        <v>30</v>
      </c>
      <c r="L3" s="36"/>
      <c r="M3" s="36"/>
      <c r="N3" s="18"/>
      <c r="O3" s="3"/>
    </row>
    <row r="4" spans="1:29" s="11" customFormat="1">
      <c r="B4" s="60" t="s">
        <v>0</v>
      </c>
      <c r="C4" s="42" t="s">
        <v>19</v>
      </c>
      <c r="D4" s="38"/>
      <c r="E4" s="60" t="s">
        <v>12</v>
      </c>
      <c r="F4" s="42" t="s">
        <v>20</v>
      </c>
      <c r="G4" s="60" t="s">
        <v>1</v>
      </c>
      <c r="H4" s="60" t="s">
        <v>11</v>
      </c>
      <c r="I4" s="62" t="s">
        <v>52</v>
      </c>
      <c r="J4" s="62"/>
      <c r="K4" s="65" t="s">
        <v>56</v>
      </c>
      <c r="L4" s="63" t="s">
        <v>14</v>
      </c>
      <c r="M4" s="61" t="s">
        <v>16</v>
      </c>
      <c r="N4" s="60" t="s">
        <v>2</v>
      </c>
      <c r="O4" s="12"/>
    </row>
    <row r="5" spans="1:29" s="13" customFormat="1" ht="45">
      <c r="B5" s="60"/>
      <c r="C5" s="43"/>
      <c r="D5" s="39" t="s">
        <v>48</v>
      </c>
      <c r="E5" s="60"/>
      <c r="F5" s="43"/>
      <c r="G5" s="60"/>
      <c r="H5" s="60"/>
      <c r="I5" s="8" t="s">
        <v>54</v>
      </c>
      <c r="J5" s="8" t="s">
        <v>13</v>
      </c>
      <c r="K5" s="66"/>
      <c r="L5" s="64"/>
      <c r="M5" s="61"/>
      <c r="N5" s="60"/>
    </row>
    <row r="6" spans="1:29" s="11" customFormat="1">
      <c r="B6" s="14">
        <v>1</v>
      </c>
      <c r="C6" s="23"/>
      <c r="D6" s="37"/>
      <c r="E6" s="14">
        <v>2</v>
      </c>
      <c r="F6" s="24">
        <v>3</v>
      </c>
      <c r="G6" s="14">
        <v>4</v>
      </c>
      <c r="H6" s="14">
        <v>5</v>
      </c>
      <c r="I6" s="14">
        <v>6</v>
      </c>
      <c r="J6" s="14">
        <v>7</v>
      </c>
      <c r="K6" s="14">
        <v>8</v>
      </c>
      <c r="L6" s="14">
        <v>9</v>
      </c>
      <c r="M6" s="14">
        <v>10</v>
      </c>
      <c r="N6" s="14">
        <v>11</v>
      </c>
    </row>
    <row r="7" spans="1:29" ht="60">
      <c r="A7" s="10"/>
      <c r="B7" s="6">
        <f>ROW()-6</f>
        <v>1</v>
      </c>
      <c r="C7" s="6">
        <v>38862</v>
      </c>
      <c r="D7" s="6" t="s">
        <v>50</v>
      </c>
      <c r="E7" s="1" t="s">
        <v>33</v>
      </c>
      <c r="F7" s="1" t="s">
        <v>46</v>
      </c>
      <c r="G7" s="1" t="s">
        <v>34</v>
      </c>
      <c r="H7" s="4" t="s">
        <v>32</v>
      </c>
      <c r="I7" s="35">
        <v>68</v>
      </c>
      <c r="J7" s="35">
        <v>68</v>
      </c>
      <c r="K7" s="5">
        <v>44810.50847457628</v>
      </c>
      <c r="L7" s="5">
        <f>J7*K7</f>
        <v>3047114.576271187</v>
      </c>
      <c r="M7" s="5">
        <f>L7*1.18</f>
        <v>3595595.2000000007</v>
      </c>
      <c r="N7" s="1" t="s">
        <v>58</v>
      </c>
      <c r="O7" s="10"/>
      <c r="P7" s="10"/>
      <c r="Q7" s="10"/>
      <c r="R7" s="10"/>
      <c r="S7" s="10"/>
      <c r="T7" s="10"/>
      <c r="U7" s="10"/>
      <c r="V7" s="10"/>
      <c r="W7" s="10"/>
      <c r="X7" s="10"/>
      <c r="AC7" s="10"/>
    </row>
    <row r="8" spans="1:29" s="10" customFormat="1" ht="60">
      <c r="B8" s="6">
        <f>ROW()-6</f>
        <v>2</v>
      </c>
      <c r="C8" s="6" t="s">
        <v>35</v>
      </c>
      <c r="D8" s="6" t="s">
        <v>49</v>
      </c>
      <c r="E8" s="1" t="s">
        <v>36</v>
      </c>
      <c r="F8" s="1" t="s">
        <v>46</v>
      </c>
      <c r="G8" s="1" t="s">
        <v>37</v>
      </c>
      <c r="H8" s="4" t="s">
        <v>32</v>
      </c>
      <c r="I8" s="35">
        <v>20</v>
      </c>
      <c r="J8" s="35">
        <v>20</v>
      </c>
      <c r="K8" s="5">
        <v>81493.511299435035</v>
      </c>
      <c r="L8" s="5">
        <f t="shared" ref="L8:L9" si="0">J8*K8</f>
        <v>1629870.2259887008</v>
      </c>
      <c r="M8" s="5">
        <f t="shared" ref="M8:M9" si="1">L8*1.18</f>
        <v>1923246.8666666667</v>
      </c>
      <c r="N8" s="1" t="s">
        <v>59</v>
      </c>
    </row>
    <row r="9" spans="1:29" s="10" customFormat="1" ht="60">
      <c r="B9" s="6">
        <f>ROW()-6</f>
        <v>3</v>
      </c>
      <c r="C9" s="6" t="s">
        <v>38</v>
      </c>
      <c r="D9" s="40" t="s">
        <v>53</v>
      </c>
      <c r="E9" s="1" t="s">
        <v>39</v>
      </c>
      <c r="F9" s="1" t="s">
        <v>46</v>
      </c>
      <c r="G9" s="1" t="s">
        <v>40</v>
      </c>
      <c r="H9" s="4" t="s">
        <v>32</v>
      </c>
      <c r="I9" s="35">
        <v>6</v>
      </c>
      <c r="J9" s="35">
        <v>6</v>
      </c>
      <c r="K9" s="5">
        <v>145147.0480225989</v>
      </c>
      <c r="L9" s="5">
        <f t="shared" si="0"/>
        <v>870882.28813559341</v>
      </c>
      <c r="M9" s="5">
        <f t="shared" si="1"/>
        <v>1027641.1000000002</v>
      </c>
      <c r="N9" s="1" t="s">
        <v>58</v>
      </c>
    </row>
    <row r="10" spans="1:29">
      <c r="A10" s="10"/>
      <c r="B10" s="15"/>
      <c r="C10" s="17"/>
      <c r="D10" s="17"/>
      <c r="E10" s="16"/>
      <c r="F10" s="16"/>
      <c r="G10" s="16"/>
      <c r="H10" s="17"/>
      <c r="I10" s="17"/>
      <c r="J10" s="17"/>
      <c r="K10" s="19"/>
      <c r="L10" s="20">
        <f>SUM($L$7:$L$9)</f>
        <v>5547867.0903954813</v>
      </c>
      <c r="M10" s="20">
        <f>SUM($M$7:$M$9)</f>
        <v>6546483.1666666679</v>
      </c>
      <c r="N10" s="30"/>
      <c r="O10" s="10"/>
      <c r="R10" s="10"/>
      <c r="S10" s="10"/>
      <c r="T10" s="10"/>
      <c r="U10" s="10"/>
      <c r="V10" s="10"/>
      <c r="W10" s="10"/>
      <c r="X10" s="10"/>
      <c r="AC10" s="10"/>
    </row>
    <row r="11" spans="1:29">
      <c r="A11" s="10"/>
      <c r="B11" s="31"/>
      <c r="C11" s="32"/>
      <c r="D11" s="32"/>
      <c r="E11" s="33"/>
      <c r="F11" s="33"/>
      <c r="G11" s="33"/>
      <c r="H11" s="32"/>
      <c r="I11" s="32"/>
      <c r="J11" s="32"/>
      <c r="K11" s="32"/>
      <c r="L11" s="32" t="s">
        <v>15</v>
      </c>
      <c r="M11" s="29">
        <f>M10-L10</f>
        <v>998616.07627118658</v>
      </c>
      <c r="N11" s="34"/>
      <c r="O11" s="10"/>
      <c r="P11" s="10"/>
      <c r="Q11" s="10"/>
      <c r="R11" s="10"/>
      <c r="S11" s="10"/>
      <c r="T11" s="10"/>
      <c r="U11" s="10"/>
      <c r="V11" s="10"/>
      <c r="W11" s="10"/>
      <c r="X11" s="10"/>
      <c r="AC11" s="10"/>
    </row>
    <row r="12" spans="1:29" ht="16.5" customHeight="1">
      <c r="A12" s="10"/>
      <c r="B12" s="53" t="s">
        <v>51</v>
      </c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10"/>
      <c r="P12" s="10"/>
      <c r="Q12" s="10"/>
      <c r="R12" s="10"/>
      <c r="S12" s="10"/>
      <c r="T12" s="10"/>
      <c r="U12" s="10"/>
      <c r="V12" s="10"/>
      <c r="W12" s="10"/>
      <c r="X12" s="10"/>
      <c r="AC12" s="10"/>
    </row>
    <row r="13" spans="1:29">
      <c r="B13" s="53" t="s">
        <v>3</v>
      </c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</row>
    <row r="14" spans="1:29">
      <c r="B14" s="54" t="s">
        <v>4</v>
      </c>
      <c r="C14" s="54"/>
      <c r="D14" s="54"/>
      <c r="E14" s="54"/>
      <c r="F14" s="44" t="s">
        <v>55</v>
      </c>
      <c r="G14" s="45"/>
      <c r="H14" s="45"/>
      <c r="I14" s="45"/>
      <c r="J14" s="45"/>
      <c r="K14" s="45"/>
      <c r="L14" s="45"/>
      <c r="M14" s="45"/>
      <c r="N14" s="46"/>
    </row>
    <row r="15" spans="1:29" s="10" customFormat="1">
      <c r="A15"/>
      <c r="B15" s="54" t="s">
        <v>5</v>
      </c>
      <c r="C15" s="54"/>
      <c r="D15" s="54"/>
      <c r="E15" s="54"/>
      <c r="F15" s="47" t="s">
        <v>9</v>
      </c>
      <c r="G15" s="48"/>
      <c r="H15" s="48"/>
      <c r="I15" s="48"/>
      <c r="J15" s="48"/>
      <c r="K15" s="48"/>
      <c r="L15" s="48"/>
      <c r="M15" s="48"/>
      <c r="N15" s="49"/>
      <c r="O15" s="2"/>
      <c r="P15" s="2"/>
      <c r="Q15" s="2"/>
      <c r="R15" s="2"/>
      <c r="S15" s="2"/>
      <c r="T15" s="2"/>
      <c r="U15"/>
      <c r="V15"/>
      <c r="W15"/>
      <c r="X15"/>
      <c r="AC15"/>
    </row>
    <row r="16" spans="1:29" s="10" customFormat="1" ht="84" customHeight="1">
      <c r="B16" s="54" t="s">
        <v>6</v>
      </c>
      <c r="C16" s="54"/>
      <c r="D16" s="54"/>
      <c r="E16" s="54"/>
      <c r="F16" s="58" t="s">
        <v>47</v>
      </c>
      <c r="G16" s="58"/>
      <c r="H16" s="58"/>
      <c r="I16" s="58"/>
      <c r="J16" s="58"/>
      <c r="K16" s="58"/>
      <c r="L16" s="58"/>
      <c r="M16" s="58"/>
      <c r="N16" s="58"/>
      <c r="P16"/>
      <c r="Q16"/>
      <c r="R16"/>
      <c r="S16"/>
      <c r="T16"/>
      <c r="U16"/>
      <c r="V16"/>
      <c r="W16"/>
      <c r="X16"/>
      <c r="AC16"/>
    </row>
    <row r="17" spans="1:29">
      <c r="A17" s="10"/>
      <c r="B17" s="55" t="s">
        <v>18</v>
      </c>
      <c r="C17" s="56"/>
      <c r="D17" s="56"/>
      <c r="E17" s="57"/>
      <c r="F17" s="44" t="s">
        <v>42</v>
      </c>
      <c r="G17" s="45"/>
      <c r="H17" s="45"/>
      <c r="I17" s="45"/>
      <c r="J17" s="45"/>
      <c r="K17" s="45"/>
      <c r="L17" s="45"/>
      <c r="M17" s="45"/>
      <c r="N17" s="46"/>
      <c r="O17" s="10"/>
    </row>
    <row r="18" spans="1:29" ht="19.5" customHeight="1">
      <c r="A18" s="10"/>
      <c r="B18" s="54" t="s">
        <v>7</v>
      </c>
      <c r="C18" s="54"/>
      <c r="D18" s="54"/>
      <c r="E18" s="54"/>
      <c r="F18" s="50" t="s">
        <v>43</v>
      </c>
      <c r="G18" s="51"/>
      <c r="H18" s="51"/>
      <c r="I18" s="51"/>
      <c r="J18" s="51"/>
      <c r="K18" s="51"/>
      <c r="L18" s="51"/>
      <c r="M18" s="51"/>
      <c r="N18" s="52"/>
      <c r="O18" s="10"/>
      <c r="P18" s="10"/>
      <c r="Q18" s="10"/>
      <c r="R18" s="10"/>
      <c r="S18" s="10"/>
      <c r="T18" s="10"/>
      <c r="U18" s="10"/>
      <c r="V18" s="10"/>
      <c r="W18" s="10"/>
      <c r="X18" s="10"/>
      <c r="AC18" s="10"/>
    </row>
    <row r="19" spans="1:29" s="10" customFormat="1" ht="19.5" customHeight="1">
      <c r="A19"/>
      <c r="B19" s="54" t="s">
        <v>8</v>
      </c>
      <c r="C19" s="54"/>
      <c r="D19" s="54"/>
      <c r="E19" s="54"/>
      <c r="F19" s="50" t="s">
        <v>44</v>
      </c>
      <c r="G19" s="51"/>
      <c r="H19" s="51"/>
      <c r="I19" s="51"/>
      <c r="J19" s="51"/>
      <c r="K19" s="51"/>
      <c r="L19" s="51"/>
      <c r="M19" s="51"/>
      <c r="N19" s="52"/>
      <c r="O19"/>
    </row>
    <row r="20" spans="1:29" ht="32.25" customHeight="1">
      <c r="B20" s="55" t="s">
        <v>41</v>
      </c>
      <c r="C20" s="56"/>
      <c r="D20" s="56"/>
      <c r="E20" s="57"/>
      <c r="F20" s="41" t="s">
        <v>45</v>
      </c>
      <c r="G20" s="41"/>
      <c r="H20" s="41"/>
      <c r="I20" s="41"/>
      <c r="J20" s="41"/>
      <c r="K20" s="41"/>
      <c r="L20" s="41"/>
      <c r="M20" s="41"/>
      <c r="N20" s="41"/>
    </row>
    <row r="21" spans="1:29" s="10" customFormat="1">
      <c r="B21" s="25"/>
      <c r="C21" s="25"/>
      <c r="D21" s="25"/>
      <c r="E21" s="25"/>
      <c r="F21" s="25"/>
      <c r="G21" s="26"/>
      <c r="H21" s="26"/>
      <c r="I21" s="26"/>
      <c r="J21" s="26"/>
      <c r="K21" s="26"/>
      <c r="L21" s="26"/>
      <c r="M21" s="26"/>
      <c r="N21" s="26"/>
      <c r="P21"/>
      <c r="Q21"/>
      <c r="R21"/>
      <c r="S21"/>
      <c r="T21"/>
      <c r="U21"/>
      <c r="V21"/>
      <c r="W21"/>
      <c r="X21"/>
      <c r="AC21"/>
    </row>
  </sheetData>
  <mergeCells count="28">
    <mergeCell ref="F17:N17"/>
    <mergeCell ref="B2:N2"/>
    <mergeCell ref="B4:B5"/>
    <mergeCell ref="E4:E5"/>
    <mergeCell ref="M4:M5"/>
    <mergeCell ref="N4:N5"/>
    <mergeCell ref="G4:G5"/>
    <mergeCell ref="H4:H5"/>
    <mergeCell ref="I4:J4"/>
    <mergeCell ref="C4:C5"/>
    <mergeCell ref="L4:L5"/>
    <mergeCell ref="K4:K5"/>
    <mergeCell ref="F20:N20"/>
    <mergeCell ref="F4:F5"/>
    <mergeCell ref="F14:N14"/>
    <mergeCell ref="F15:N15"/>
    <mergeCell ref="F19:N19"/>
    <mergeCell ref="B12:N12"/>
    <mergeCell ref="F18:N18"/>
    <mergeCell ref="B19:E19"/>
    <mergeCell ref="B20:E20"/>
    <mergeCell ref="B14:E14"/>
    <mergeCell ref="B13:N13"/>
    <mergeCell ref="B18:E18"/>
    <mergeCell ref="B15:E15"/>
    <mergeCell ref="B17:E17"/>
    <mergeCell ref="B16:E16"/>
    <mergeCell ref="F16:N16"/>
  </mergeCells>
  <pageMargins left="0.78740157480314965" right="0.39370078740157483" top="0.78740157480314965" bottom="0.39370078740157483" header="0.31496062992125984" footer="0.31496062992125984"/>
  <pageSetup paperSize="9" scale="68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7" t="s">
        <v>21</v>
      </c>
      <c r="B5" t="e">
        <f>XLR_ERRNAME</f>
        <v>#NAME?</v>
      </c>
    </row>
    <row r="6" spans="1:19">
      <c r="A6" t="s">
        <v>22</v>
      </c>
      <c r="B6">
        <v>11736</v>
      </c>
      <c r="C6" s="28" t="s">
        <v>23</v>
      </c>
      <c r="D6">
        <v>7336</v>
      </c>
      <c r="E6" s="28" t="s">
        <v>24</v>
      </c>
      <c r="F6" s="28" t="s">
        <v>25</v>
      </c>
      <c r="G6" s="28" t="s">
        <v>26</v>
      </c>
      <c r="H6" s="28" t="s">
        <v>26</v>
      </c>
      <c r="I6" s="28" t="s">
        <v>26</v>
      </c>
      <c r="J6" s="28" t="s">
        <v>24</v>
      </c>
      <c r="K6" s="28" t="s">
        <v>27</v>
      </c>
      <c r="L6" s="28" t="s">
        <v>28</v>
      </c>
      <c r="M6" s="28" t="s">
        <v>29</v>
      </c>
      <c r="N6" s="28" t="s">
        <v>26</v>
      </c>
      <c r="O6">
        <v>1507925</v>
      </c>
      <c r="P6" s="28" t="s">
        <v>30</v>
      </c>
      <c r="Q6">
        <v>0</v>
      </c>
      <c r="R6" s="28" t="s">
        <v>26</v>
      </c>
      <c r="S6" s="28" t="s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Ушкевич Сергей Владимирович</dc:creator>
  <cp:lastModifiedBy>Фаррахова Эльвера Римовна</cp:lastModifiedBy>
  <cp:lastPrinted>2016-03-25T07:20:21Z</cp:lastPrinted>
  <dcterms:created xsi:type="dcterms:W3CDTF">2013-12-19T08:11:42Z</dcterms:created>
  <dcterms:modified xsi:type="dcterms:W3CDTF">2016-03-25T07:26:04Z</dcterms:modified>
</cp:coreProperties>
</file>