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90" windowWidth="15480" windowHeight="10050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Лист1!$A$15:$O$15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M8" i="1"/>
  <c r="M9"/>
  <c r="M7"/>
  <c r="M10" s="1"/>
  <c r="L10" l="1"/>
  <c r="B9"/>
  <c r="B8"/>
  <c r="B7"/>
  <c r="B5" i="2"/>
  <c r="C23" i="1"/>
  <c r="C22"/>
  <c r="C21"/>
  <c r="D18"/>
  <c r="D17"/>
</calcChain>
</file>

<file path=xl/sharedStrings.xml><?xml version="1.0" encoding="utf-8"?>
<sst xmlns="http://schemas.openxmlformats.org/spreadsheetml/2006/main" count="61" uniqueCount="53">
  <si>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</si>
  <si>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</si>
  <si>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</si>
  <si>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</si>
  <si>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</si>
  <si>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</si>
  <si>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</si>
  <si>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</si>
  <si>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</si>
  <si>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</si>
  <si>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</si>
  <si>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</si>
  <si>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</si>
  <si>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</si>
  <si>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</si>
  <si>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</si>
  <si>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</si>
  <si>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</si>
  <si>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</si>
  <si>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</si>
  <si>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</si>
  <si>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</si>
  <si>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</si>
  <si>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</si>
  <si>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</si>
  <si>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</si>
  <si>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</si>
  <si>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4.2, Developer  (build 122-D7)</t>
  </si>
  <si>
    <t>Query2</t>
  </si>
  <si>
    <t>г. Уфа</t>
  </si>
  <si>
    <t>Поставка скоб  крепления кабеля</t>
  </si>
  <si>
    <t>Шиц Д.В., тел. 2215597, эл.почта:</t>
  </si>
  <si>
    <t>2215597</t>
  </si>
  <si>
    <t/>
  </si>
  <si>
    <t>Шиц Д В тел 8/347/221-55-97</t>
  </si>
  <si>
    <t>31.12.2014</t>
  </si>
  <si>
    <t>Гулиев Тимур Абрекович</t>
  </si>
  <si>
    <t>(347)251-71-23</t>
  </si>
  <si>
    <t>Отдел радио и телевидения (ОРиТ)</t>
  </si>
  <si>
    <t>Приложение 1.2</t>
  </si>
  <si>
    <t>СКОБА 4*4,2 С ГВОЗДЕМ</t>
  </si>
  <si>
    <t>шт</t>
  </si>
  <si>
    <t>СКОБА 5*5,3 С ГВОЗДЕМ</t>
  </si>
  <si>
    <t>СКОБА 6*6 С ГВОЗДЕМ</t>
  </si>
  <si>
    <t>1 кв. - март, 2 кв. - май, 3 кв. - август, 4 кв. - октябрь</t>
  </si>
  <si>
    <t>СКОБА 4 с дюб.-гвоздем для крепл. кабелей СКС типа ANC -03N</t>
  </si>
  <si>
    <t>СКОБА 5 с дюб.-гвоздем для крепл. кабелей СКС  типа KSS NC-0,4N</t>
  </si>
  <si>
    <t xml:space="preserve">СКОБА 6 с дюб.-гвоздем для крепл. кабелей СКС  типа KSS NC -1N </t>
  </si>
  <si>
    <t>Транспортировка товара осуществляется автомобильным транспортом,  за счет Поставщика.</t>
  </si>
  <si>
    <t>Предельная сумма лота составляет:       18 629,37           руб. с НДС.</t>
  </si>
  <si>
    <t xml:space="preserve"> Гарантийные обязательства - 12 месяцев</t>
  </si>
  <si>
    <t xml:space="preserve"> г. Уфа, ул. Каспийская, д.14;Иксанова  Ф С тел 89053527779.</t>
  </si>
  <si>
    <t>г. Уфа, ул. Каспийская, д.14;Иксанова  Ф С тел 89053527779.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</si>
</sst>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4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C23"/>
  <sheetViews>
    <sheetView tabSelected="1" view="pageBreakPreview" zoomScale="60" workbookViewId="0">
      <selection activeCell="I7" sqref="I7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7"/>
    <col min="11" max="11" width="19.5703125" style="27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>
      <c r="N1" s="19" t="s">
        <v>39</v>
      </c>
    </row>
    <row r="2" spans="1:29">
      <c r="B2" s="38" t="s">
        <v>9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9">
      <c r="B3" t="s">
        <v>24</v>
      </c>
      <c r="C3" s="22">
        <v>3884</v>
      </c>
      <c r="D3" s="22" t="s">
        <v>30</v>
      </c>
      <c r="F3" s="21"/>
      <c r="N3" s="19"/>
      <c r="O3" s="3"/>
    </row>
    <row r="4" spans="1:29" s="12" customFormat="1">
      <c r="B4" s="39" t="s">
        <v>0</v>
      </c>
      <c r="C4" s="39" t="s">
        <v>14</v>
      </c>
      <c r="D4" s="39" t="s">
        <v>1</v>
      </c>
      <c r="E4" s="39" t="s">
        <v>13</v>
      </c>
      <c r="F4" s="41" t="s">
        <v>15</v>
      </c>
      <c r="G4" s="41"/>
      <c r="H4" s="41"/>
      <c r="I4" s="41"/>
      <c r="J4" s="41"/>
      <c r="K4" s="44" t="s">
        <v>21</v>
      </c>
      <c r="L4" s="42" t="s">
        <v>22</v>
      </c>
      <c r="M4" s="40" t="s">
        <v>23</v>
      </c>
      <c r="N4" s="39" t="s">
        <v>2</v>
      </c>
      <c r="O4" s="13"/>
    </row>
    <row r="5" spans="1:29" s="14" customFormat="1" ht="64.5" customHeight="1">
      <c r="B5" s="39"/>
      <c r="C5" s="39"/>
      <c r="D5" s="39"/>
      <c r="E5" s="39"/>
      <c r="F5" s="9" t="s">
        <v>16</v>
      </c>
      <c r="G5" s="9" t="s">
        <v>17</v>
      </c>
      <c r="H5" s="9" t="s">
        <v>18</v>
      </c>
      <c r="I5" s="9" t="s">
        <v>19</v>
      </c>
      <c r="J5" s="9" t="s">
        <v>20</v>
      </c>
      <c r="K5" s="45"/>
      <c r="L5" s="43"/>
      <c r="M5" s="40"/>
      <c r="N5" s="39"/>
    </row>
    <row r="6" spans="1:29" s="12" customFormat="1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26">
        <v>10</v>
      </c>
      <c r="L6" s="15">
        <v>11</v>
      </c>
      <c r="M6" s="15">
        <v>12</v>
      </c>
      <c r="N6" s="15">
        <v>13</v>
      </c>
    </row>
    <row r="7" spans="1:29" ht="60">
      <c r="A7" s="11"/>
      <c r="B7" s="6">
        <f>ROW()-6</f>
        <v>1</v>
      </c>
      <c r="C7" s="1" t="s">
        <v>40</v>
      </c>
      <c r="D7" s="1" t="s">
        <v>45</v>
      </c>
      <c r="E7" s="4" t="s">
        <v>41</v>
      </c>
      <c r="F7" s="23">
        <v>500</v>
      </c>
      <c r="G7" s="23">
        <v>1500</v>
      </c>
      <c r="H7" s="23">
        <v>3000</v>
      </c>
      <c r="I7" s="23">
        <v>3000</v>
      </c>
      <c r="J7" s="23">
        <v>8000</v>
      </c>
      <c r="K7" s="28">
        <v>1</v>
      </c>
      <c r="L7" s="5">
        <v>8000</v>
      </c>
      <c r="M7" s="5">
        <f>L7*1.18</f>
        <v>9440</v>
      </c>
      <c r="N7" s="1" t="s">
        <v>52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ht="60">
      <c r="A8" s="11"/>
      <c r="B8" s="6">
        <f>ROW()-6</f>
        <v>2</v>
      </c>
      <c r="C8" s="1" t="s">
        <v>42</v>
      </c>
      <c r="D8" s="1" t="s">
        <v>46</v>
      </c>
      <c r="E8" s="4" t="s">
        <v>41</v>
      </c>
      <c r="F8" s="23">
        <v>0</v>
      </c>
      <c r="G8" s="23">
        <v>750</v>
      </c>
      <c r="H8" s="23">
        <v>750</v>
      </c>
      <c r="I8" s="23">
        <v>750</v>
      </c>
      <c r="J8" s="23">
        <v>2250</v>
      </c>
      <c r="K8" s="28">
        <v>1</v>
      </c>
      <c r="L8" s="5">
        <v>2250</v>
      </c>
      <c r="M8" s="5">
        <f t="shared" ref="M8:M9" si="0">L8*1.18</f>
        <v>2655</v>
      </c>
      <c r="N8" s="1" t="s">
        <v>51</v>
      </c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 ht="60">
      <c r="B9" s="6">
        <f>ROW()-6</f>
        <v>3</v>
      </c>
      <c r="C9" s="1" t="s">
        <v>43</v>
      </c>
      <c r="D9" s="1" t="s">
        <v>47</v>
      </c>
      <c r="E9" s="4" t="s">
        <v>41</v>
      </c>
      <c r="F9" s="23">
        <v>0</v>
      </c>
      <c r="G9" s="23">
        <v>1922</v>
      </c>
      <c r="H9" s="23">
        <v>2500</v>
      </c>
      <c r="I9" s="23">
        <v>2500</v>
      </c>
      <c r="J9" s="23">
        <v>6922</v>
      </c>
      <c r="K9" s="28">
        <v>0.8</v>
      </c>
      <c r="L9" s="5">
        <v>5537.6</v>
      </c>
      <c r="M9" s="5">
        <f t="shared" si="0"/>
        <v>6534.3680000000004</v>
      </c>
      <c r="N9" s="1" t="s">
        <v>51</v>
      </c>
    </row>
    <row r="10" spans="1:29" s="11" customFormat="1">
      <c r="B10" s="16"/>
      <c r="C10" s="17"/>
      <c r="D10" s="17"/>
      <c r="E10" s="18"/>
      <c r="F10" s="18"/>
      <c r="G10" s="18"/>
      <c r="H10" s="18"/>
      <c r="I10" s="18"/>
      <c r="J10" s="18"/>
      <c r="K10" s="29"/>
      <c r="L10" s="20">
        <f>SUM($L$7:$L$9)</f>
        <v>15787.6</v>
      </c>
      <c r="M10" s="20">
        <f>SUM(M7:M9)</f>
        <v>18629.368000000002</v>
      </c>
      <c r="N10" s="2"/>
    </row>
    <row r="11" spans="1:29">
      <c r="A11" s="11"/>
      <c r="B11" s="33" t="s">
        <v>49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11"/>
      <c r="P11" s="11"/>
      <c r="Q11" s="11"/>
      <c r="R11" s="11"/>
      <c r="S11" s="11"/>
      <c r="T11" s="11"/>
      <c r="U11" s="11"/>
      <c r="V11" s="11"/>
      <c r="W11" s="11"/>
      <c r="X11" s="11"/>
      <c r="AC11" s="11"/>
    </row>
    <row r="12" spans="1:29" ht="16.5" customHeight="1">
      <c r="B12" s="33" t="s">
        <v>3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29">
      <c r="B13" s="30" t="s">
        <v>4</v>
      </c>
      <c r="C13" s="30"/>
      <c r="D13" s="33" t="s">
        <v>44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29" ht="18.75" customHeight="1">
      <c r="B14" s="30" t="s">
        <v>5</v>
      </c>
      <c r="C14" s="30"/>
      <c r="D14" s="37" t="s">
        <v>48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2"/>
      <c r="P14" s="2"/>
      <c r="Q14" s="2"/>
      <c r="R14" s="2"/>
      <c r="S14" s="2"/>
      <c r="T14" s="2"/>
    </row>
    <row r="15" spans="1:29" s="11" customFormat="1" ht="15" customHeight="1">
      <c r="B15" s="30" t="s">
        <v>6</v>
      </c>
      <c r="C15" s="30"/>
      <c r="D15" s="31" t="s">
        <v>50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P15"/>
      <c r="Q15"/>
      <c r="R15"/>
      <c r="S15"/>
      <c r="T15"/>
      <c r="U15"/>
      <c r="V15"/>
      <c r="W15"/>
      <c r="X15"/>
      <c r="AC15"/>
    </row>
    <row r="16" spans="1:29" s="11" customFormat="1">
      <c r="B16" s="34" t="s">
        <v>26</v>
      </c>
      <c r="C16" s="35"/>
      <c r="D16" s="31" t="s">
        <v>25</v>
      </c>
      <c r="E16" s="32"/>
      <c r="F16" s="32"/>
      <c r="G16" s="32"/>
      <c r="H16" s="32"/>
      <c r="I16" s="32"/>
      <c r="J16" s="32"/>
      <c r="K16" s="32"/>
      <c r="L16" s="32"/>
      <c r="M16" s="32"/>
      <c r="N16" s="36"/>
      <c r="P16"/>
      <c r="Q16"/>
      <c r="R16"/>
      <c r="S16"/>
      <c r="T16"/>
      <c r="U16"/>
      <c r="V16"/>
      <c r="W16"/>
      <c r="X16"/>
      <c r="AC16"/>
    </row>
    <row r="17" spans="2:29" ht="19.5" customHeight="1">
      <c r="B17" s="30" t="s">
        <v>7</v>
      </c>
      <c r="C17" s="30"/>
      <c r="D17" s="33" t="str">
        <f>Query2_KURATOR</f>
        <v>Шиц Д.В., тел. 2215597, эл.почта: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P17" s="11"/>
      <c r="Q17" s="11"/>
      <c r="R17" s="11"/>
      <c r="S17" s="11"/>
      <c r="T17" s="11"/>
      <c r="U17" s="11"/>
      <c r="V17" s="11"/>
      <c r="W17" s="11"/>
      <c r="X17" s="11"/>
      <c r="AC17" s="11"/>
    </row>
    <row r="18" spans="2:29">
      <c r="B18" s="30" t="s">
        <v>8</v>
      </c>
      <c r="C18" s="30"/>
      <c r="D18" s="33" t="str">
        <f>Query2_NPO</f>
        <v>Шиц Д В тел 8/347/221-55-97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20" spans="2:29">
      <c r="B20" t="s">
        <v>10</v>
      </c>
    </row>
    <row r="21" spans="2:29">
      <c r="C21" s="3" t="str">
        <f>Query2_USERN</f>
        <v>Гулиев Тимур Абрекович</v>
      </c>
    </row>
    <row r="22" spans="2:29">
      <c r="B22" t="s">
        <v>11</v>
      </c>
      <c r="C22" s="3" t="str">
        <f>Query2_USERT</f>
        <v>(347)251-71-23</v>
      </c>
    </row>
    <row r="23" spans="2:29">
      <c r="B23" t="s">
        <v>12</v>
      </c>
      <c r="C23" s="3" t="str">
        <f>Query2_USERE</f>
        <v/>
      </c>
    </row>
  </sheetData>
  <mergeCells count="24">
    <mergeCell ref="B14:C14"/>
    <mergeCell ref="D14:N14"/>
    <mergeCell ref="B11:N11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  <mergeCell ref="B13:C13"/>
    <mergeCell ref="B12:N12"/>
    <mergeCell ref="D13:N13"/>
    <mergeCell ref="B15:C15"/>
    <mergeCell ref="D15:N15"/>
    <mergeCell ref="B17:C17"/>
    <mergeCell ref="B18:C18"/>
    <mergeCell ref="D17:N17"/>
    <mergeCell ref="D18:N18"/>
    <mergeCell ref="B16:C16"/>
    <mergeCell ref="D16:N16"/>
  </mergeCells>
  <pageMargins left="0.78740157480314965" right="0.39370078740157483" top="0.78740157480314965" bottom="0.39370078740157483" header="0.31496062992125984" footer="0.31496062992125984"/>
  <pageSetup paperSize="9" scale="6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24" t="s">
        <v>27</v>
      </c>
      <c r="B5" t="e">
        <f>XLR_ERRNAME</f>
        <v>#NAME?</v>
      </c>
    </row>
    <row r="6" spans="1:19">
      <c r="A6" t="s">
        <v>28</v>
      </c>
      <c r="B6">
        <v>3884</v>
      </c>
      <c r="C6" s="25" t="s">
        <v>29</v>
      </c>
      <c r="D6">
        <v>1615</v>
      </c>
      <c r="E6" s="25" t="s">
        <v>30</v>
      </c>
      <c r="F6" s="25" t="s">
        <v>31</v>
      </c>
      <c r="G6" s="25" t="s">
        <v>32</v>
      </c>
      <c r="H6" s="25" t="s">
        <v>33</v>
      </c>
      <c r="I6" s="25" t="s">
        <v>34</v>
      </c>
      <c r="J6" s="25" t="s">
        <v>30</v>
      </c>
      <c r="K6" s="25" t="s">
        <v>35</v>
      </c>
      <c r="L6" s="25" t="s">
        <v>36</v>
      </c>
      <c r="M6" s="25" t="s">
        <v>37</v>
      </c>
      <c r="N6" s="25" t="s">
        <v>33</v>
      </c>
      <c r="O6">
        <v>2959</v>
      </c>
      <c r="P6" s="25" t="s">
        <v>38</v>
      </c>
      <c r="Q6">
        <v>0</v>
      </c>
      <c r="R6" s="25" t="s">
        <v>33</v>
      </c>
      <c r="S6" s="25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e.farrahova</cp:lastModifiedBy>
  <cp:lastPrinted>2014-02-25T10:27:29Z</cp:lastPrinted>
  <dcterms:created xsi:type="dcterms:W3CDTF">2013-12-19T08:11:42Z</dcterms:created>
  <dcterms:modified xsi:type="dcterms:W3CDTF">2014-03-04T03:45:34Z</dcterms:modified>
</cp:coreProperties>
</file>