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Лист1!$A$7:$N$41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Лист1!$A$46:$N$46</definedName>
    <definedName name="XLR_ERRNAMESTR" hidden="1">XLR_NoRangeSheet!$B$5</definedName>
    <definedName name="XLR_VERSION" hidden="1">XLR_NoRangeSheet!$A$5</definedName>
    <definedName name="_xlnm.Print_Area" localSheetId="0">Лист1!$A$1:$M$53</definedName>
  </definedNames>
  <calcPr calcId="124519"/>
</workbook>
</file>

<file path=xl/calcChain.xml><?xml version="1.0" encoding="utf-8"?>
<calcChain xmlns="http://schemas.openxmlformats.org/spreadsheetml/2006/main">
  <c r="K38" i="1"/>
  <c r="L38" s="1"/>
  <c r="K36"/>
  <c r="L36" s="1"/>
  <c r="K39"/>
  <c r="J39"/>
  <c r="K37"/>
  <c r="J37"/>
  <c r="K35"/>
  <c r="J35"/>
  <c r="K8" l="1"/>
  <c r="J8" s="1"/>
  <c r="K9"/>
  <c r="J9" s="1"/>
  <c r="K10"/>
  <c r="J10" s="1"/>
  <c r="K11"/>
  <c r="J11" s="1"/>
  <c r="K12"/>
  <c r="J12" s="1"/>
  <c r="K13"/>
  <c r="J13" s="1"/>
  <c r="K14"/>
  <c r="J14" s="1"/>
  <c r="K15"/>
  <c r="J15" s="1"/>
  <c r="K16"/>
  <c r="J16" s="1"/>
  <c r="K17"/>
  <c r="J17" s="1"/>
  <c r="K18"/>
  <c r="J18" s="1"/>
  <c r="K19"/>
  <c r="J19" s="1"/>
  <c r="K20"/>
  <c r="J20" s="1"/>
  <c r="K21"/>
  <c r="J21" s="1"/>
  <c r="K22"/>
  <c r="J22" s="1"/>
  <c r="K23"/>
  <c r="J23" s="1"/>
  <c r="K24"/>
  <c r="J24" s="1"/>
  <c r="K25"/>
  <c r="J25" s="1"/>
  <c r="K26"/>
  <c r="J26" s="1"/>
  <c r="K27"/>
  <c r="J27" s="1"/>
  <c r="K28"/>
  <c r="J28" s="1"/>
  <c r="K29"/>
  <c r="J29" s="1"/>
  <c r="K30"/>
  <c r="J30" s="1"/>
  <c r="K31"/>
  <c r="J31" s="1"/>
  <c r="K32"/>
  <c r="J32" s="1"/>
  <c r="K33"/>
  <c r="J33" s="1"/>
  <c r="K34"/>
  <c r="J34" s="1"/>
  <c r="K7"/>
  <c r="J7" s="1"/>
  <c r="B5" i="2" l="1"/>
  <c r="K40" i="1" l="1"/>
  <c r="L40" s="1"/>
  <c r="L41" s="1"/>
  <c r="K41" l="1"/>
  <c r="L42" s="1"/>
</calcChain>
</file>

<file path=xl/sharedStrings.xml><?xml version="1.0" encoding="utf-8"?>
<sst xmlns="http://schemas.openxmlformats.org/spreadsheetml/2006/main" count="195" uniqueCount="79">
  <si>
    <t>№ п.п.</t>
  </si>
  <si>
    <t>Адрес поставки</t>
  </si>
  <si>
    <t>ЛОТ №</t>
  </si>
  <si>
    <t>Объем может быть изменен на 30% без изменения стоимости единицы</t>
  </si>
  <si>
    <t>Особые условия</t>
  </si>
  <si>
    <t>СПЕЦИФИКАЦИЯ</t>
  </si>
  <si>
    <t>Исполнитель:</t>
  </si>
  <si>
    <t>Eд.изм</t>
  </si>
  <si>
    <t>3 кв.</t>
  </si>
  <si>
    <t>4 кв.</t>
  </si>
  <si>
    <t>в т.ч. НДС</t>
  </si>
  <si>
    <t>Итого</t>
  </si>
  <si>
    <t>Ном. Номер</t>
  </si>
  <si>
    <t>4.2, Developer  (build 122-D7)</t>
  </si>
  <si>
    <t>Query2</t>
  </si>
  <si>
    <t>г.Уфа</t>
  </si>
  <si>
    <t>Измерение уровня ЭМП и оформление протокола ЛИ и ЭЗ</t>
  </si>
  <si>
    <t>, тел. , эл.почта:</t>
  </si>
  <si>
    <t/>
  </si>
  <si>
    <t>Октябрь 2015</t>
  </si>
  <si>
    <t>Богомолова Наталья Юрьевна</t>
  </si>
  <si>
    <t>(347)221-57-40</t>
  </si>
  <si>
    <t>nj.bogomolova@bashte</t>
  </si>
  <si>
    <t>Пенкина Евгения Алексеевна</t>
  </si>
  <si>
    <t>e.penkina@bashtel.ru</t>
  </si>
  <si>
    <t>Контактное лицо по тех. вопросам</t>
  </si>
  <si>
    <t>Инициатор закупки</t>
  </si>
  <si>
    <t>Наименование объекта</t>
  </si>
  <si>
    <t>Услуга по измерению уровней электромагнитных полей с выдачей протоколов лабораторных испытаний и оформлению экспертных и санитарно-эпидемиологических заключений</t>
  </si>
  <si>
    <t>станция</t>
  </si>
  <si>
    <t>Наименование услуги Исполнителя</t>
  </si>
  <si>
    <t>Предельная цена за единицу измерения без НДС, включая расходы на топливо, рубли РФ</t>
  </si>
  <si>
    <t>Предельная сумма без НДС, включая расходы на топливо, рубли РФ</t>
  </si>
  <si>
    <t>Предельная сумма в том числе НДС, включая расходы на топливо, рубли РФ</t>
  </si>
  <si>
    <t>Озерный</t>
  </si>
  <si>
    <t>Большеустьикинское</t>
  </si>
  <si>
    <t>Нижнетроицкий</t>
  </si>
  <si>
    <t>Воскресенское</t>
  </si>
  <si>
    <t>Тукан</t>
  </si>
  <si>
    <t>Аскарово</t>
  </si>
  <si>
    <t>Акъяр</t>
  </si>
  <si>
    <t>Инзер</t>
  </si>
  <si>
    <t>Верхний Авзян</t>
  </si>
  <si>
    <t>Узян</t>
  </si>
  <si>
    <t>Ассы</t>
  </si>
  <si>
    <t>Старомунасипово</t>
  </si>
  <si>
    <t>Денискино</t>
  </si>
  <si>
    <t>Учалы</t>
  </si>
  <si>
    <t>Красная Горка</t>
  </si>
  <si>
    <t>Павловка</t>
  </si>
  <si>
    <t>Комсомольск</t>
  </si>
  <si>
    <t>Бакалы</t>
  </si>
  <si>
    <t>Уфа</t>
  </si>
  <si>
    <t>Аскино</t>
  </si>
  <si>
    <t>Белорецк</t>
  </si>
  <si>
    <t>Архангельское</t>
  </si>
  <si>
    <t>Старотавларово</t>
  </si>
  <si>
    <t>Амзя</t>
  </si>
  <si>
    <t>Бураево</t>
  </si>
  <si>
    <t>Октябрьский</t>
  </si>
  <si>
    <t>Белебей</t>
  </si>
  <si>
    <t>Туймазы</t>
  </si>
  <si>
    <t>Бижбуляк</t>
  </si>
  <si>
    <t>Набережный</t>
  </si>
  <si>
    <t>Нефтекамск</t>
  </si>
  <si>
    <t>Итого:</t>
  </si>
  <si>
    <t>Предельная стоимость лота составляет 658 499,00 руб. (с НДС)</t>
  </si>
  <si>
    <t>(347) 221-11-13</t>
  </si>
  <si>
    <t>Проведение лабораторных исследований, санитарно-эпидемиологическая экспертиза ПРТО и согласование эксплуатации</t>
  </si>
  <si>
    <t>Примечание</t>
  </si>
  <si>
    <t>1</t>
  </si>
  <si>
    <t>Начальник отдела радио и телевидения ПАО "Башинформсвязь" - Токтаев Вячеслав Иванович - (347) 221-54-88</t>
  </si>
  <si>
    <t>Инженер электросвязи II категории отдела радио и телевидения ПАО "Башинформсвязь"  - Пенкина Евгения Алексеевна - (347) 221-11-13</t>
  </si>
  <si>
    <t>Требуемые сроки оказания услуг</t>
  </si>
  <si>
    <t>При организации выездов на объекты для проведения измерений Исполнитель обязан гарантировать наличие собственного транспорта</t>
  </si>
  <si>
    <t>Срок оказания услуг - в течение 90 календарных дней после подачи Заказчиком заявки по соответствующему объекту.
Работы должны быть завершены согласно квартальному распределению по объектам: 
3 квартал - не позднее 15 сентября 2016 года; 
4 квартал - не позднее 15 ноября 2016 года.</t>
  </si>
  <si>
    <t>Санитарно-эпидемиологическая экспертиза документации и получение санитарно-эпидемиологического заключения.</t>
  </si>
  <si>
    <t>Проведение лабораторных исследований, санитарно-эпидемиологическую экспертизу ПРТО и согласование эксплуатации</t>
  </si>
  <si>
    <t>Приложение №1.2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</si>
</sst>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3" fillId="0" borderId="0" xfId="2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0" borderId="0" xfId="0" applyFont="1"/>
    <xf numFmtId="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wrapText="1"/>
    </xf>
    <xf numFmtId="0" fontId="2" fillId="0" borderId="0" xfId="0" applyFont="1"/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penkin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53"/>
  <sheetViews>
    <sheetView tabSelected="1" view="pageBreakPreview" zoomScale="80" zoomScaleNormal="70" zoomScaleSheetLayoutView="80" workbookViewId="0">
      <pane ySplit="6" topLeftCell="A10" activePane="bottomLeft" state="frozen"/>
      <selection pane="bottomLeft" activeCell="M8" sqref="M8"/>
    </sheetView>
  </sheetViews>
  <sheetFormatPr defaultRowHeight="15"/>
  <cols>
    <col min="1" max="1" width="7.140625" customWidth="1"/>
    <col min="2" max="2" width="7.42578125" style="4" customWidth="1"/>
    <col min="3" max="3" width="20.85546875" customWidth="1"/>
    <col min="4" max="4" width="50.42578125" style="4" customWidth="1"/>
    <col min="5" max="5" width="21.7109375" customWidth="1"/>
    <col min="7" max="8" width="5.5703125" bestFit="1" customWidth="1"/>
    <col min="9" max="9" width="6.7109375" bestFit="1" customWidth="1"/>
    <col min="10" max="10" width="18.5703125" customWidth="1"/>
    <col min="11" max="11" width="19.28515625" customWidth="1"/>
    <col min="12" max="12" width="20.7109375" customWidth="1"/>
    <col min="13" max="13" width="18.7109375" customWidth="1"/>
    <col min="14" max="14" width="3.28515625" customWidth="1"/>
  </cols>
  <sheetData>
    <row r="1" spans="1:14" s="4" customFormat="1">
      <c r="K1" s="43" t="s">
        <v>78</v>
      </c>
    </row>
    <row r="2" spans="1:14">
      <c r="A2" s="31" t="s">
        <v>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>
      <c r="A3" s="22" t="s">
        <v>2</v>
      </c>
      <c r="B3" s="22">
        <v>12997</v>
      </c>
      <c r="C3" s="20" t="s">
        <v>28</v>
      </c>
      <c r="D3" s="23"/>
      <c r="E3" s="23"/>
      <c r="F3" s="22"/>
      <c r="G3" s="22"/>
      <c r="H3" s="22"/>
      <c r="I3" s="22"/>
      <c r="J3" s="22"/>
      <c r="K3" s="22"/>
      <c r="L3" s="22"/>
      <c r="M3" s="22"/>
      <c r="N3" s="3"/>
    </row>
    <row r="4" spans="1:14" ht="45.75" customHeight="1">
      <c r="A4" s="36" t="s">
        <v>0</v>
      </c>
      <c r="B4" s="36" t="s">
        <v>12</v>
      </c>
      <c r="C4" s="36" t="s">
        <v>27</v>
      </c>
      <c r="D4" s="36" t="s">
        <v>30</v>
      </c>
      <c r="E4" s="36" t="s">
        <v>69</v>
      </c>
      <c r="F4" s="36" t="s">
        <v>7</v>
      </c>
      <c r="G4" s="41"/>
      <c r="H4" s="41"/>
      <c r="I4" s="41"/>
      <c r="J4" s="37" t="s">
        <v>31</v>
      </c>
      <c r="K4" s="36" t="s">
        <v>32</v>
      </c>
      <c r="L4" s="36" t="s">
        <v>33</v>
      </c>
      <c r="M4" s="37" t="s">
        <v>1</v>
      </c>
      <c r="N4" s="3"/>
    </row>
    <row r="5" spans="1:14" s="2" customFormat="1" ht="47.25" customHeight="1">
      <c r="A5" s="36"/>
      <c r="B5" s="36"/>
      <c r="C5" s="36"/>
      <c r="D5" s="36"/>
      <c r="E5" s="36"/>
      <c r="F5" s="36"/>
      <c r="G5" s="17" t="s">
        <v>8</v>
      </c>
      <c r="H5" s="17" t="s">
        <v>9</v>
      </c>
      <c r="I5" s="17" t="s">
        <v>11</v>
      </c>
      <c r="J5" s="36"/>
      <c r="K5" s="36"/>
      <c r="L5" s="36"/>
      <c r="M5" s="37"/>
    </row>
    <row r="6" spans="1:14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9</v>
      </c>
      <c r="H6" s="18">
        <v>10</v>
      </c>
      <c r="I6" s="18">
        <v>11</v>
      </c>
      <c r="J6" s="18">
        <v>12</v>
      </c>
      <c r="K6" s="18">
        <v>13</v>
      </c>
      <c r="L6" s="18">
        <v>14</v>
      </c>
      <c r="M6" s="21">
        <v>15</v>
      </c>
    </row>
    <row r="7" spans="1:14" ht="60">
      <c r="A7" s="18">
        <v>1</v>
      </c>
      <c r="B7" s="18"/>
      <c r="C7" s="17" t="s">
        <v>34</v>
      </c>
      <c r="D7" s="17" t="s">
        <v>68</v>
      </c>
      <c r="E7" s="17"/>
      <c r="F7" s="18" t="s">
        <v>29</v>
      </c>
      <c r="G7" s="27">
        <v>1</v>
      </c>
      <c r="H7" s="27"/>
      <c r="I7" s="27">
        <v>1</v>
      </c>
      <c r="J7" s="26">
        <f>K7</f>
        <v>17181.491525423731</v>
      </c>
      <c r="K7" s="26">
        <f>L7/1.18</f>
        <v>17181.491525423731</v>
      </c>
      <c r="L7" s="19">
        <v>20274.16</v>
      </c>
      <c r="M7" s="15" t="s">
        <v>15</v>
      </c>
      <c r="N7" s="4"/>
    </row>
    <row r="8" spans="1:14" s="4" customFormat="1" ht="60">
      <c r="A8" s="18">
        <v>2</v>
      </c>
      <c r="B8" s="18"/>
      <c r="C8" s="17" t="s">
        <v>35</v>
      </c>
      <c r="D8" s="17" t="s">
        <v>68</v>
      </c>
      <c r="E8" s="17"/>
      <c r="F8" s="18" t="s">
        <v>29</v>
      </c>
      <c r="G8" s="27">
        <v>1</v>
      </c>
      <c r="H8" s="27"/>
      <c r="I8" s="27">
        <v>1</v>
      </c>
      <c r="J8" s="26">
        <f t="shared" ref="J8:J34" si="0">K8</f>
        <v>17181.491525423731</v>
      </c>
      <c r="K8" s="26">
        <f t="shared" ref="K8:K34" si="1">L8/1.18</f>
        <v>17181.491525423731</v>
      </c>
      <c r="L8" s="19">
        <v>20274.16</v>
      </c>
      <c r="M8" s="15" t="s">
        <v>15</v>
      </c>
    </row>
    <row r="9" spans="1:14" s="4" customFormat="1" ht="60">
      <c r="A9" s="18">
        <v>3</v>
      </c>
      <c r="B9" s="18"/>
      <c r="C9" s="17" t="s">
        <v>36</v>
      </c>
      <c r="D9" s="17" t="s">
        <v>68</v>
      </c>
      <c r="E9" s="17"/>
      <c r="F9" s="18" t="s">
        <v>29</v>
      </c>
      <c r="G9" s="27" t="s">
        <v>70</v>
      </c>
      <c r="H9" s="27"/>
      <c r="I9" s="27">
        <v>1</v>
      </c>
      <c r="J9" s="26">
        <f t="shared" si="0"/>
        <v>17181.491525423731</v>
      </c>
      <c r="K9" s="26">
        <f t="shared" si="1"/>
        <v>17181.491525423731</v>
      </c>
      <c r="L9" s="19">
        <v>20274.16</v>
      </c>
      <c r="M9" s="15" t="s">
        <v>15</v>
      </c>
    </row>
    <row r="10" spans="1:14" s="4" customFormat="1" ht="60">
      <c r="A10" s="18">
        <v>4</v>
      </c>
      <c r="B10" s="18"/>
      <c r="C10" s="17" t="s">
        <v>37</v>
      </c>
      <c r="D10" s="17" t="s">
        <v>68</v>
      </c>
      <c r="E10" s="17"/>
      <c r="F10" s="18" t="s">
        <v>29</v>
      </c>
      <c r="G10" s="27" t="s">
        <v>70</v>
      </c>
      <c r="H10" s="27"/>
      <c r="I10" s="27">
        <v>1</v>
      </c>
      <c r="J10" s="26">
        <f t="shared" si="0"/>
        <v>17181.491525423731</v>
      </c>
      <c r="K10" s="26">
        <f t="shared" si="1"/>
        <v>17181.491525423731</v>
      </c>
      <c r="L10" s="19">
        <v>20274.16</v>
      </c>
      <c r="M10" s="15" t="s">
        <v>15</v>
      </c>
    </row>
    <row r="11" spans="1:14" s="4" customFormat="1" ht="60">
      <c r="A11" s="18">
        <v>5</v>
      </c>
      <c r="B11" s="18"/>
      <c r="C11" s="17" t="s">
        <v>38</v>
      </c>
      <c r="D11" s="17" t="s">
        <v>68</v>
      </c>
      <c r="E11" s="17"/>
      <c r="F11" s="18" t="s">
        <v>29</v>
      </c>
      <c r="G11" s="27" t="s">
        <v>70</v>
      </c>
      <c r="H11" s="27"/>
      <c r="I11" s="27">
        <v>1</v>
      </c>
      <c r="J11" s="26">
        <f t="shared" si="0"/>
        <v>17181.491525423731</v>
      </c>
      <c r="K11" s="26">
        <f t="shared" si="1"/>
        <v>17181.491525423731</v>
      </c>
      <c r="L11" s="19">
        <v>20274.16</v>
      </c>
      <c r="M11" s="15" t="s">
        <v>15</v>
      </c>
    </row>
    <row r="12" spans="1:14" s="4" customFormat="1" ht="60">
      <c r="A12" s="18">
        <v>6</v>
      </c>
      <c r="B12" s="18"/>
      <c r="C12" s="18" t="s">
        <v>39</v>
      </c>
      <c r="D12" s="17" t="s">
        <v>68</v>
      </c>
      <c r="E12" s="18"/>
      <c r="F12" s="18" t="s">
        <v>29</v>
      </c>
      <c r="G12" s="27">
        <v>1</v>
      </c>
      <c r="H12" s="27"/>
      <c r="I12" s="27">
        <v>1</v>
      </c>
      <c r="J12" s="26">
        <f t="shared" si="0"/>
        <v>17181.491525423731</v>
      </c>
      <c r="K12" s="26">
        <f t="shared" si="1"/>
        <v>17181.491525423731</v>
      </c>
      <c r="L12" s="19">
        <v>20274.16</v>
      </c>
      <c r="M12" s="15" t="s">
        <v>15</v>
      </c>
    </row>
    <row r="13" spans="1:14" s="4" customFormat="1" ht="60">
      <c r="A13" s="18">
        <v>7</v>
      </c>
      <c r="B13" s="18"/>
      <c r="C13" s="17" t="s">
        <v>40</v>
      </c>
      <c r="D13" s="17" t="s">
        <v>68</v>
      </c>
      <c r="E13" s="17"/>
      <c r="F13" s="18" t="s">
        <v>29</v>
      </c>
      <c r="G13" s="27">
        <v>1</v>
      </c>
      <c r="H13" s="27"/>
      <c r="I13" s="27">
        <v>1</v>
      </c>
      <c r="J13" s="26">
        <f t="shared" si="0"/>
        <v>17181.491525423731</v>
      </c>
      <c r="K13" s="26">
        <f t="shared" si="1"/>
        <v>17181.491525423731</v>
      </c>
      <c r="L13" s="19">
        <v>20274.16</v>
      </c>
      <c r="M13" s="15" t="s">
        <v>15</v>
      </c>
    </row>
    <row r="14" spans="1:14" s="4" customFormat="1" ht="60">
      <c r="A14" s="18">
        <v>8</v>
      </c>
      <c r="B14" s="18"/>
      <c r="C14" s="17" t="s">
        <v>41</v>
      </c>
      <c r="D14" s="17" t="s">
        <v>68</v>
      </c>
      <c r="E14" s="17"/>
      <c r="F14" s="18" t="s">
        <v>29</v>
      </c>
      <c r="G14" s="27">
        <v>1</v>
      </c>
      <c r="H14" s="27"/>
      <c r="I14" s="27">
        <v>1</v>
      </c>
      <c r="J14" s="26">
        <f t="shared" si="0"/>
        <v>17181.491525423731</v>
      </c>
      <c r="K14" s="26">
        <f t="shared" si="1"/>
        <v>17181.491525423731</v>
      </c>
      <c r="L14" s="19">
        <v>20274.16</v>
      </c>
      <c r="M14" s="15" t="s">
        <v>15</v>
      </c>
    </row>
    <row r="15" spans="1:14" s="4" customFormat="1" ht="60">
      <c r="A15" s="18">
        <v>9</v>
      </c>
      <c r="B15" s="18"/>
      <c r="C15" s="17" t="s">
        <v>42</v>
      </c>
      <c r="D15" s="17" t="s">
        <v>68</v>
      </c>
      <c r="E15" s="17"/>
      <c r="F15" s="18" t="s">
        <v>29</v>
      </c>
      <c r="G15" s="27">
        <v>1</v>
      </c>
      <c r="H15" s="27"/>
      <c r="I15" s="27">
        <v>1</v>
      </c>
      <c r="J15" s="26">
        <f t="shared" si="0"/>
        <v>17181.491525423731</v>
      </c>
      <c r="K15" s="26">
        <f t="shared" si="1"/>
        <v>17181.491525423731</v>
      </c>
      <c r="L15" s="19">
        <v>20274.16</v>
      </c>
      <c r="M15" s="15" t="s">
        <v>15</v>
      </c>
    </row>
    <row r="16" spans="1:14" s="4" customFormat="1" ht="60">
      <c r="A16" s="18">
        <v>10</v>
      </c>
      <c r="B16" s="18"/>
      <c r="C16" s="17" t="s">
        <v>43</v>
      </c>
      <c r="D16" s="17" t="s">
        <v>68</v>
      </c>
      <c r="E16" s="17"/>
      <c r="F16" s="18" t="s">
        <v>29</v>
      </c>
      <c r="G16" s="27" t="s">
        <v>70</v>
      </c>
      <c r="H16" s="27"/>
      <c r="I16" s="27">
        <v>1</v>
      </c>
      <c r="J16" s="26">
        <f t="shared" si="0"/>
        <v>17181.491525423731</v>
      </c>
      <c r="K16" s="26">
        <f t="shared" si="1"/>
        <v>17181.491525423731</v>
      </c>
      <c r="L16" s="19">
        <v>20274.16</v>
      </c>
      <c r="M16" s="15" t="s">
        <v>15</v>
      </c>
    </row>
    <row r="17" spans="1:13" s="4" customFormat="1" ht="60">
      <c r="A17" s="18">
        <v>11</v>
      </c>
      <c r="B17" s="18"/>
      <c r="C17" s="17" t="s">
        <v>44</v>
      </c>
      <c r="D17" s="17" t="s">
        <v>68</v>
      </c>
      <c r="E17" s="17"/>
      <c r="F17" s="18" t="s">
        <v>29</v>
      </c>
      <c r="G17" s="27" t="s">
        <v>70</v>
      </c>
      <c r="H17" s="27"/>
      <c r="I17" s="27">
        <v>1</v>
      </c>
      <c r="J17" s="26">
        <f t="shared" si="0"/>
        <v>17181.491525423731</v>
      </c>
      <c r="K17" s="26">
        <f t="shared" si="1"/>
        <v>17181.491525423731</v>
      </c>
      <c r="L17" s="19">
        <v>20274.16</v>
      </c>
      <c r="M17" s="15" t="s">
        <v>15</v>
      </c>
    </row>
    <row r="18" spans="1:13" s="4" customFormat="1" ht="60">
      <c r="A18" s="18">
        <v>12</v>
      </c>
      <c r="B18" s="18"/>
      <c r="C18" s="17" t="s">
        <v>45</v>
      </c>
      <c r="D18" s="17" t="s">
        <v>68</v>
      </c>
      <c r="E18" s="17"/>
      <c r="F18" s="18" t="s">
        <v>29</v>
      </c>
      <c r="G18" s="27" t="s">
        <v>70</v>
      </c>
      <c r="H18" s="27"/>
      <c r="I18" s="27">
        <v>1</v>
      </c>
      <c r="J18" s="26">
        <f t="shared" si="0"/>
        <v>17181.491525423731</v>
      </c>
      <c r="K18" s="26">
        <f t="shared" si="1"/>
        <v>17181.491525423731</v>
      </c>
      <c r="L18" s="19">
        <v>20274.16</v>
      </c>
      <c r="M18" s="15" t="s">
        <v>15</v>
      </c>
    </row>
    <row r="19" spans="1:13" s="4" customFormat="1" ht="60">
      <c r="A19" s="18">
        <v>13</v>
      </c>
      <c r="B19" s="18"/>
      <c r="C19" s="17" t="s">
        <v>46</v>
      </c>
      <c r="D19" s="17" t="s">
        <v>68</v>
      </c>
      <c r="E19" s="17"/>
      <c r="F19" s="18" t="s">
        <v>29</v>
      </c>
      <c r="G19" s="27" t="s">
        <v>70</v>
      </c>
      <c r="H19" s="27"/>
      <c r="I19" s="27">
        <v>1</v>
      </c>
      <c r="J19" s="26">
        <f t="shared" si="0"/>
        <v>17181.491525423731</v>
      </c>
      <c r="K19" s="26">
        <f t="shared" si="1"/>
        <v>17181.491525423731</v>
      </c>
      <c r="L19" s="19">
        <v>20274.16</v>
      </c>
      <c r="M19" s="15" t="s">
        <v>15</v>
      </c>
    </row>
    <row r="20" spans="1:13" s="4" customFormat="1" ht="60">
      <c r="A20" s="18">
        <v>14</v>
      </c>
      <c r="B20" s="18"/>
      <c r="C20" s="17" t="s">
        <v>47</v>
      </c>
      <c r="D20" s="17" t="s">
        <v>68</v>
      </c>
      <c r="E20" s="17"/>
      <c r="F20" s="18" t="s">
        <v>29</v>
      </c>
      <c r="G20" s="27" t="s">
        <v>70</v>
      </c>
      <c r="H20" s="27"/>
      <c r="I20" s="27">
        <v>1</v>
      </c>
      <c r="J20" s="26">
        <f t="shared" si="0"/>
        <v>17181.491525423731</v>
      </c>
      <c r="K20" s="26">
        <f t="shared" si="1"/>
        <v>17181.491525423731</v>
      </c>
      <c r="L20" s="19">
        <v>20274.16</v>
      </c>
      <c r="M20" s="15" t="s">
        <v>15</v>
      </c>
    </row>
    <row r="21" spans="1:13" s="4" customFormat="1" ht="60">
      <c r="A21" s="18">
        <v>15</v>
      </c>
      <c r="B21" s="18"/>
      <c r="C21" s="17" t="s">
        <v>48</v>
      </c>
      <c r="D21" s="17" t="s">
        <v>68</v>
      </c>
      <c r="E21" s="17"/>
      <c r="F21" s="18" t="s">
        <v>29</v>
      </c>
      <c r="G21" s="27" t="s">
        <v>70</v>
      </c>
      <c r="H21" s="27"/>
      <c r="I21" s="27">
        <v>1</v>
      </c>
      <c r="J21" s="26">
        <f t="shared" si="0"/>
        <v>17181.491525423731</v>
      </c>
      <c r="K21" s="26">
        <f t="shared" si="1"/>
        <v>17181.491525423731</v>
      </c>
      <c r="L21" s="19">
        <v>20274.16</v>
      </c>
      <c r="M21" s="15" t="s">
        <v>15</v>
      </c>
    </row>
    <row r="22" spans="1:13" s="4" customFormat="1" ht="60">
      <c r="A22" s="18">
        <v>16</v>
      </c>
      <c r="B22" s="18"/>
      <c r="C22" s="17" t="s">
        <v>49</v>
      </c>
      <c r="D22" s="17" t="s">
        <v>68</v>
      </c>
      <c r="E22" s="17"/>
      <c r="F22" s="18" t="s">
        <v>29</v>
      </c>
      <c r="G22" s="27" t="s">
        <v>70</v>
      </c>
      <c r="H22" s="27"/>
      <c r="I22" s="27">
        <v>1</v>
      </c>
      <c r="J22" s="26">
        <f t="shared" si="0"/>
        <v>17181.491525423731</v>
      </c>
      <c r="K22" s="26">
        <f t="shared" si="1"/>
        <v>17181.491525423731</v>
      </c>
      <c r="L22" s="19">
        <v>20274.16</v>
      </c>
      <c r="M22" s="15" t="s">
        <v>15</v>
      </c>
    </row>
    <row r="23" spans="1:13" s="4" customFormat="1" ht="60">
      <c r="A23" s="18">
        <v>17</v>
      </c>
      <c r="B23" s="18"/>
      <c r="C23" s="17" t="s">
        <v>50</v>
      </c>
      <c r="D23" s="17" t="s">
        <v>68</v>
      </c>
      <c r="E23" s="17"/>
      <c r="F23" s="18" t="s">
        <v>29</v>
      </c>
      <c r="G23" s="27" t="s">
        <v>70</v>
      </c>
      <c r="H23" s="27"/>
      <c r="I23" s="27">
        <v>1</v>
      </c>
      <c r="J23" s="26">
        <f t="shared" si="0"/>
        <v>17181.491525423731</v>
      </c>
      <c r="K23" s="26">
        <f t="shared" si="1"/>
        <v>17181.491525423731</v>
      </c>
      <c r="L23" s="19">
        <v>20274.16</v>
      </c>
      <c r="M23" s="15" t="s">
        <v>15</v>
      </c>
    </row>
    <row r="24" spans="1:13" s="4" customFormat="1" ht="60">
      <c r="A24" s="18">
        <v>18</v>
      </c>
      <c r="B24" s="18"/>
      <c r="C24" s="17" t="s">
        <v>51</v>
      </c>
      <c r="D24" s="17" t="s">
        <v>68</v>
      </c>
      <c r="E24" s="17"/>
      <c r="F24" s="18" t="s">
        <v>29</v>
      </c>
      <c r="G24" s="27" t="s">
        <v>70</v>
      </c>
      <c r="H24" s="27"/>
      <c r="I24" s="27">
        <v>1</v>
      </c>
      <c r="J24" s="26">
        <f t="shared" si="0"/>
        <v>17181.491525423731</v>
      </c>
      <c r="K24" s="26">
        <f t="shared" si="1"/>
        <v>17181.491525423731</v>
      </c>
      <c r="L24" s="19">
        <v>20274.16</v>
      </c>
      <c r="M24" s="15" t="s">
        <v>15</v>
      </c>
    </row>
    <row r="25" spans="1:13" s="4" customFormat="1" ht="60">
      <c r="A25" s="18">
        <v>19</v>
      </c>
      <c r="B25" s="18"/>
      <c r="C25" s="17" t="s">
        <v>52</v>
      </c>
      <c r="D25" s="17" t="s">
        <v>68</v>
      </c>
      <c r="E25" s="17"/>
      <c r="F25" s="18" t="s">
        <v>29</v>
      </c>
      <c r="G25" s="27" t="s">
        <v>70</v>
      </c>
      <c r="H25" s="27"/>
      <c r="I25" s="27">
        <v>1</v>
      </c>
      <c r="J25" s="26">
        <f t="shared" si="0"/>
        <v>17181.491525423731</v>
      </c>
      <c r="K25" s="26">
        <f t="shared" si="1"/>
        <v>17181.491525423731</v>
      </c>
      <c r="L25" s="19">
        <v>20274.16</v>
      </c>
      <c r="M25" s="15" t="s">
        <v>15</v>
      </c>
    </row>
    <row r="26" spans="1:13" s="4" customFormat="1" ht="60">
      <c r="A26" s="18">
        <v>20</v>
      </c>
      <c r="B26" s="18"/>
      <c r="C26" s="17" t="s">
        <v>53</v>
      </c>
      <c r="D26" s="17" t="s">
        <v>68</v>
      </c>
      <c r="E26" s="17"/>
      <c r="F26" s="18" t="s">
        <v>29</v>
      </c>
      <c r="G26" s="27"/>
      <c r="H26" s="27">
        <v>1</v>
      </c>
      <c r="I26" s="27">
        <v>1</v>
      </c>
      <c r="J26" s="26">
        <f t="shared" si="0"/>
        <v>17181.491525423731</v>
      </c>
      <c r="K26" s="26">
        <f t="shared" si="1"/>
        <v>17181.491525423731</v>
      </c>
      <c r="L26" s="19">
        <v>20274.16</v>
      </c>
      <c r="M26" s="15" t="s">
        <v>15</v>
      </c>
    </row>
    <row r="27" spans="1:13" s="4" customFormat="1" ht="60">
      <c r="A27" s="18">
        <v>21</v>
      </c>
      <c r="B27" s="18"/>
      <c r="C27" s="17" t="s">
        <v>54</v>
      </c>
      <c r="D27" s="17" t="s">
        <v>68</v>
      </c>
      <c r="E27" s="17"/>
      <c r="F27" s="18" t="s">
        <v>29</v>
      </c>
      <c r="G27" s="27"/>
      <c r="H27" s="27">
        <v>1</v>
      </c>
      <c r="I27" s="27">
        <v>1</v>
      </c>
      <c r="J27" s="26">
        <f t="shared" si="0"/>
        <v>17181.491525423731</v>
      </c>
      <c r="K27" s="26">
        <f t="shared" si="1"/>
        <v>17181.491525423731</v>
      </c>
      <c r="L27" s="19">
        <v>20274.16</v>
      </c>
      <c r="M27" s="15" t="s">
        <v>15</v>
      </c>
    </row>
    <row r="28" spans="1:13" s="4" customFormat="1" ht="60">
      <c r="A28" s="18">
        <v>22</v>
      </c>
      <c r="B28" s="18"/>
      <c r="C28" s="17" t="s">
        <v>55</v>
      </c>
      <c r="D28" s="17" t="s">
        <v>68</v>
      </c>
      <c r="E28" s="17"/>
      <c r="F28" s="18" t="s">
        <v>29</v>
      </c>
      <c r="G28" s="27"/>
      <c r="H28" s="27">
        <v>1</v>
      </c>
      <c r="I28" s="27">
        <v>1</v>
      </c>
      <c r="J28" s="26">
        <f t="shared" si="0"/>
        <v>17181.491525423731</v>
      </c>
      <c r="K28" s="26">
        <f t="shared" si="1"/>
        <v>17181.491525423731</v>
      </c>
      <c r="L28" s="19">
        <v>20274.16</v>
      </c>
      <c r="M28" s="15" t="s">
        <v>15</v>
      </c>
    </row>
    <row r="29" spans="1:13" s="4" customFormat="1" ht="60">
      <c r="A29" s="18">
        <v>23</v>
      </c>
      <c r="B29" s="18"/>
      <c r="C29" s="17" t="s">
        <v>56</v>
      </c>
      <c r="D29" s="17" t="s">
        <v>68</v>
      </c>
      <c r="E29" s="17"/>
      <c r="F29" s="18" t="s">
        <v>29</v>
      </c>
      <c r="G29" s="27"/>
      <c r="H29" s="27">
        <v>1</v>
      </c>
      <c r="I29" s="27">
        <v>1</v>
      </c>
      <c r="J29" s="26">
        <f t="shared" si="0"/>
        <v>17181.491525423731</v>
      </c>
      <c r="K29" s="26">
        <f t="shared" si="1"/>
        <v>17181.491525423731</v>
      </c>
      <c r="L29" s="19">
        <v>20274.16</v>
      </c>
      <c r="M29" s="15" t="s">
        <v>15</v>
      </c>
    </row>
    <row r="30" spans="1:13" s="4" customFormat="1" ht="60">
      <c r="A30" s="18">
        <v>24</v>
      </c>
      <c r="B30" s="18"/>
      <c r="C30" s="17" t="s">
        <v>57</v>
      </c>
      <c r="D30" s="17" t="s">
        <v>68</v>
      </c>
      <c r="E30" s="17"/>
      <c r="F30" s="18" t="s">
        <v>29</v>
      </c>
      <c r="G30" s="27"/>
      <c r="H30" s="27">
        <v>1</v>
      </c>
      <c r="I30" s="27">
        <v>1</v>
      </c>
      <c r="J30" s="26">
        <f t="shared" si="0"/>
        <v>17181.491525423731</v>
      </c>
      <c r="K30" s="26">
        <f t="shared" si="1"/>
        <v>17181.491525423731</v>
      </c>
      <c r="L30" s="19">
        <v>20274.16</v>
      </c>
      <c r="M30" s="15" t="s">
        <v>15</v>
      </c>
    </row>
    <row r="31" spans="1:13" s="4" customFormat="1" ht="60">
      <c r="A31" s="18">
        <v>25</v>
      </c>
      <c r="B31" s="18"/>
      <c r="C31" s="17" t="s">
        <v>58</v>
      </c>
      <c r="D31" s="17" t="s">
        <v>68</v>
      </c>
      <c r="E31" s="17"/>
      <c r="F31" s="18" t="s">
        <v>29</v>
      </c>
      <c r="G31" s="27"/>
      <c r="H31" s="27">
        <v>1</v>
      </c>
      <c r="I31" s="27">
        <v>1</v>
      </c>
      <c r="J31" s="26">
        <f t="shared" si="0"/>
        <v>17181.491525423731</v>
      </c>
      <c r="K31" s="26">
        <f t="shared" si="1"/>
        <v>17181.491525423731</v>
      </c>
      <c r="L31" s="19">
        <v>20274.16</v>
      </c>
      <c r="M31" s="15" t="s">
        <v>15</v>
      </c>
    </row>
    <row r="32" spans="1:13" s="4" customFormat="1" ht="60">
      <c r="A32" s="18">
        <v>26</v>
      </c>
      <c r="B32" s="18"/>
      <c r="C32" s="17" t="s">
        <v>59</v>
      </c>
      <c r="D32" s="17" t="s">
        <v>68</v>
      </c>
      <c r="E32" s="17"/>
      <c r="F32" s="18" t="s">
        <v>29</v>
      </c>
      <c r="G32" s="27"/>
      <c r="H32" s="27">
        <v>1</v>
      </c>
      <c r="I32" s="27">
        <v>1</v>
      </c>
      <c r="J32" s="26">
        <f t="shared" si="0"/>
        <v>17181.491525423731</v>
      </c>
      <c r="K32" s="26">
        <f t="shared" si="1"/>
        <v>17181.491525423731</v>
      </c>
      <c r="L32" s="19">
        <v>20274.16</v>
      </c>
      <c r="M32" s="15" t="s">
        <v>15</v>
      </c>
    </row>
    <row r="33" spans="1:14" s="4" customFormat="1" ht="60">
      <c r="A33" s="18">
        <v>27</v>
      </c>
      <c r="B33" s="18"/>
      <c r="C33" s="17" t="s">
        <v>60</v>
      </c>
      <c r="D33" s="17" t="s">
        <v>68</v>
      </c>
      <c r="E33" s="17"/>
      <c r="F33" s="18" t="s">
        <v>29</v>
      </c>
      <c r="G33" s="27"/>
      <c r="H33" s="27">
        <v>1</v>
      </c>
      <c r="I33" s="27">
        <v>1</v>
      </c>
      <c r="J33" s="26">
        <f t="shared" si="0"/>
        <v>17181.491525423731</v>
      </c>
      <c r="K33" s="26">
        <f t="shared" si="1"/>
        <v>17181.491525423731</v>
      </c>
      <c r="L33" s="19">
        <v>20274.16</v>
      </c>
      <c r="M33" s="15" t="s">
        <v>15</v>
      </c>
    </row>
    <row r="34" spans="1:14" s="4" customFormat="1" ht="60">
      <c r="A34" s="18">
        <v>28</v>
      </c>
      <c r="B34" s="18"/>
      <c r="C34" s="17" t="s">
        <v>61</v>
      </c>
      <c r="D34" s="17" t="s">
        <v>68</v>
      </c>
      <c r="E34" s="17"/>
      <c r="F34" s="18" t="s">
        <v>29</v>
      </c>
      <c r="G34" s="27"/>
      <c r="H34" s="27">
        <v>1</v>
      </c>
      <c r="I34" s="27">
        <v>1</v>
      </c>
      <c r="J34" s="26">
        <f t="shared" si="0"/>
        <v>17181.491525423731</v>
      </c>
      <c r="K34" s="26">
        <f t="shared" si="1"/>
        <v>17181.491525423731</v>
      </c>
      <c r="L34" s="19">
        <v>20274.16</v>
      </c>
      <c r="M34" s="15" t="s">
        <v>15</v>
      </c>
    </row>
    <row r="35" spans="1:14" s="4" customFormat="1" ht="67.5" customHeight="1">
      <c r="A35" s="18">
        <v>29</v>
      </c>
      <c r="B35" s="18"/>
      <c r="C35" s="17" t="s">
        <v>62</v>
      </c>
      <c r="D35" s="17" t="s">
        <v>77</v>
      </c>
      <c r="E35" s="17"/>
      <c r="F35" s="18" t="s">
        <v>29</v>
      </c>
      <c r="G35" s="27"/>
      <c r="H35" s="27">
        <v>1</v>
      </c>
      <c r="I35" s="27">
        <v>1</v>
      </c>
      <c r="J35" s="26">
        <f t="shared" ref="J35" si="2">K35</f>
        <v>17181.491525423731</v>
      </c>
      <c r="K35" s="26">
        <f t="shared" ref="K35" si="3">L35/1.18</f>
        <v>17181.491525423731</v>
      </c>
      <c r="L35" s="19">
        <v>20274.16</v>
      </c>
      <c r="M35" s="15" t="s">
        <v>15</v>
      </c>
    </row>
    <row r="36" spans="1:14" s="4" customFormat="1" ht="63" customHeight="1">
      <c r="A36" s="30">
        <v>29</v>
      </c>
      <c r="B36" s="30"/>
      <c r="C36" s="28" t="s">
        <v>62</v>
      </c>
      <c r="D36" s="28" t="s">
        <v>76</v>
      </c>
      <c r="E36" s="28"/>
      <c r="F36" s="30" t="s">
        <v>29</v>
      </c>
      <c r="G36" s="27"/>
      <c r="H36" s="27">
        <v>1</v>
      </c>
      <c r="I36" s="27">
        <v>1</v>
      </c>
      <c r="J36" s="26">
        <v>8474.58</v>
      </c>
      <c r="K36" s="26">
        <f>J36</f>
        <v>8474.58</v>
      </c>
      <c r="L36" s="19">
        <f>K36*1.18</f>
        <v>10000.0044</v>
      </c>
      <c r="M36" s="29" t="s">
        <v>15</v>
      </c>
    </row>
    <row r="37" spans="1:14" s="4" customFormat="1" ht="60">
      <c r="A37" s="18">
        <v>30</v>
      </c>
      <c r="B37" s="18"/>
      <c r="C37" s="17" t="s">
        <v>63</v>
      </c>
      <c r="D37" s="17" t="s">
        <v>77</v>
      </c>
      <c r="E37" s="17"/>
      <c r="F37" s="18" t="s">
        <v>29</v>
      </c>
      <c r="G37" s="27"/>
      <c r="H37" s="27">
        <v>1</v>
      </c>
      <c r="I37" s="27">
        <v>1</v>
      </c>
      <c r="J37" s="26">
        <f t="shared" ref="J37" si="4">K37</f>
        <v>17181.491525423731</v>
      </c>
      <c r="K37" s="26">
        <f t="shared" ref="K37" si="5">L37/1.18</f>
        <v>17181.491525423731</v>
      </c>
      <c r="L37" s="19">
        <v>20274.16</v>
      </c>
      <c r="M37" s="15" t="s">
        <v>15</v>
      </c>
    </row>
    <row r="38" spans="1:14" s="4" customFormat="1" ht="60">
      <c r="A38" s="30">
        <v>30</v>
      </c>
      <c r="B38" s="30"/>
      <c r="C38" s="28" t="s">
        <v>63</v>
      </c>
      <c r="D38" s="28" t="s">
        <v>76</v>
      </c>
      <c r="E38" s="28"/>
      <c r="F38" s="30" t="s">
        <v>29</v>
      </c>
      <c r="G38" s="27"/>
      <c r="H38" s="27">
        <v>1</v>
      </c>
      <c r="I38" s="27">
        <v>1</v>
      </c>
      <c r="J38" s="26">
        <v>8474.58</v>
      </c>
      <c r="K38" s="26">
        <f>J38</f>
        <v>8474.58</v>
      </c>
      <c r="L38" s="19">
        <f>K38*1.18</f>
        <v>10000.0044</v>
      </c>
      <c r="M38" s="29" t="s">
        <v>15</v>
      </c>
    </row>
    <row r="39" spans="1:14" s="4" customFormat="1" ht="60">
      <c r="A39" s="30">
        <v>31</v>
      </c>
      <c r="B39" s="30"/>
      <c r="C39" s="28" t="s">
        <v>64</v>
      </c>
      <c r="D39" s="28" t="s">
        <v>77</v>
      </c>
      <c r="E39" s="28"/>
      <c r="F39" s="30" t="s">
        <v>29</v>
      </c>
      <c r="G39" s="27"/>
      <c r="H39" s="27">
        <v>1</v>
      </c>
      <c r="I39" s="27">
        <v>1</v>
      </c>
      <c r="J39" s="26">
        <f t="shared" ref="J39" si="6">K39</f>
        <v>17181.491525423731</v>
      </c>
      <c r="K39" s="26">
        <f t="shared" ref="K39" si="7">L39/1.18</f>
        <v>17181.491525423731</v>
      </c>
      <c r="L39" s="19">
        <v>20274.16</v>
      </c>
      <c r="M39" s="29" t="s">
        <v>15</v>
      </c>
    </row>
    <row r="40" spans="1:14" s="4" customFormat="1" ht="60">
      <c r="A40" s="18">
        <v>31</v>
      </c>
      <c r="B40" s="18"/>
      <c r="C40" s="17" t="s">
        <v>64</v>
      </c>
      <c r="D40" s="17" t="s">
        <v>76</v>
      </c>
      <c r="E40" s="17"/>
      <c r="F40" s="18" t="s">
        <v>29</v>
      </c>
      <c r="G40" s="27"/>
      <c r="H40" s="27">
        <v>1</v>
      </c>
      <c r="I40" s="27">
        <v>1</v>
      </c>
      <c r="J40" s="26">
        <v>8474.58</v>
      </c>
      <c r="K40" s="26">
        <f>J40</f>
        <v>8474.58</v>
      </c>
      <c r="L40" s="19">
        <f>K40*1.18</f>
        <v>10000.0044</v>
      </c>
      <c r="M40" s="15" t="s">
        <v>15</v>
      </c>
    </row>
    <row r="41" spans="1:14">
      <c r="A41" s="9"/>
      <c r="B41" s="9"/>
      <c r="C41" s="5"/>
      <c r="D41" s="5"/>
      <c r="E41" s="5"/>
      <c r="F41" s="6"/>
      <c r="G41" s="6"/>
      <c r="H41" s="6"/>
      <c r="I41" s="6"/>
      <c r="J41" s="24" t="s">
        <v>65</v>
      </c>
      <c r="K41" s="16">
        <f>SUM(K7:K40)</f>
        <v>558049.97728813544</v>
      </c>
      <c r="L41" s="16">
        <f>SUM(L7:L40)</f>
        <v>658498.97319999977</v>
      </c>
      <c r="M41" s="1"/>
      <c r="N41" s="4"/>
    </row>
    <row r="42" spans="1:14" s="4" customFormat="1">
      <c r="A42" s="7"/>
      <c r="B42" s="7"/>
      <c r="C42" s="8"/>
      <c r="D42" s="8"/>
      <c r="E42" s="8"/>
      <c r="F42" s="7"/>
      <c r="G42" s="7"/>
      <c r="H42" s="7"/>
      <c r="I42" s="7"/>
      <c r="J42" s="7"/>
      <c r="K42" s="16" t="s">
        <v>10</v>
      </c>
      <c r="L42" s="16">
        <f>L41-K41</f>
        <v>100448.99591186433</v>
      </c>
      <c r="M42" s="1"/>
    </row>
    <row r="43" spans="1:14" s="25" customFormat="1">
      <c r="A43" s="38" t="s">
        <v>66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4"/>
      <c r="M43" s="40"/>
    </row>
    <row r="44" spans="1:14" s="25" customFormat="1">
      <c r="A44" s="33" t="s">
        <v>3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5"/>
    </row>
    <row r="45" spans="1:14" s="25" customFormat="1" ht="75" customHeight="1">
      <c r="A45" s="32" t="s">
        <v>73</v>
      </c>
      <c r="B45" s="32"/>
      <c r="C45" s="32"/>
      <c r="D45" s="42" t="s">
        <v>75</v>
      </c>
      <c r="E45" s="39"/>
      <c r="F45" s="39"/>
      <c r="G45" s="39"/>
      <c r="H45" s="39"/>
      <c r="I45" s="39"/>
      <c r="J45" s="39"/>
      <c r="K45" s="39"/>
      <c r="L45" s="39"/>
      <c r="M45" s="40"/>
    </row>
    <row r="46" spans="1:14" s="25" customFormat="1">
      <c r="A46" s="32" t="s">
        <v>4</v>
      </c>
      <c r="B46" s="32"/>
      <c r="C46" s="32"/>
      <c r="D46" s="38" t="s">
        <v>74</v>
      </c>
      <c r="E46" s="39"/>
      <c r="F46" s="39"/>
      <c r="G46" s="39"/>
      <c r="H46" s="39"/>
      <c r="I46" s="39"/>
      <c r="J46" s="39"/>
      <c r="K46" s="39"/>
      <c r="L46" s="39"/>
      <c r="M46" s="39"/>
    </row>
    <row r="47" spans="1:14" s="25" customFormat="1">
      <c r="A47" s="32" t="s">
        <v>26</v>
      </c>
      <c r="B47" s="32"/>
      <c r="C47" s="32"/>
      <c r="D47" s="42" t="s">
        <v>71</v>
      </c>
      <c r="E47" s="39"/>
      <c r="F47" s="39"/>
      <c r="G47" s="39"/>
      <c r="H47" s="39"/>
      <c r="I47" s="39"/>
      <c r="J47" s="39"/>
      <c r="K47" s="39"/>
      <c r="L47" s="39"/>
      <c r="M47" s="40"/>
    </row>
    <row r="48" spans="1:14" s="25" customFormat="1">
      <c r="A48" s="32" t="s">
        <v>25</v>
      </c>
      <c r="B48" s="32"/>
      <c r="C48" s="32"/>
      <c r="D48" s="42" t="s">
        <v>72</v>
      </c>
      <c r="E48" s="39"/>
      <c r="F48" s="39"/>
      <c r="G48" s="39"/>
      <c r="H48" s="39"/>
      <c r="I48" s="39"/>
      <c r="J48" s="39"/>
      <c r="K48" s="39"/>
      <c r="L48" s="39"/>
      <c r="M48" s="40"/>
    </row>
    <row r="49" spans="1:14">
      <c r="A49" s="10"/>
      <c r="B49" s="10"/>
      <c r="C49" s="10"/>
      <c r="D49" s="10"/>
      <c r="E49" s="11"/>
      <c r="F49" s="11"/>
      <c r="G49" s="11"/>
      <c r="H49" s="11"/>
      <c r="I49" s="11"/>
      <c r="J49" s="11"/>
      <c r="K49" s="11"/>
      <c r="L49" s="11"/>
      <c r="M49" s="11"/>
      <c r="N49" s="4"/>
    </row>
    <row r="50" spans="1:14" s="4" customFormat="1">
      <c r="A50" s="4" t="s">
        <v>6</v>
      </c>
    </row>
    <row r="51" spans="1:14" s="4" customFormat="1">
      <c r="B51" s="3" t="s">
        <v>23</v>
      </c>
      <c r="C51" s="3"/>
    </row>
    <row r="52" spans="1:14" s="4" customFormat="1">
      <c r="B52" s="3" t="s">
        <v>67</v>
      </c>
      <c r="C52" s="3"/>
    </row>
    <row r="53" spans="1:14" s="4" customFormat="1">
      <c r="B53" s="14" t="s">
        <v>24</v>
      </c>
      <c r="C53" s="3"/>
    </row>
  </sheetData>
  <mergeCells count="22">
    <mergeCell ref="A47:C47"/>
    <mergeCell ref="A48:C48"/>
    <mergeCell ref="L4:L5"/>
    <mergeCell ref="A46:C46"/>
    <mergeCell ref="D46:M46"/>
    <mergeCell ref="D4:D5"/>
    <mergeCell ref="D45:M45"/>
    <mergeCell ref="D48:M48"/>
    <mergeCell ref="D47:M47"/>
    <mergeCell ref="A2:M2"/>
    <mergeCell ref="A45:C45"/>
    <mergeCell ref="A44:M44"/>
    <mergeCell ref="A4:A5"/>
    <mergeCell ref="C4:C5"/>
    <mergeCell ref="M4:M5"/>
    <mergeCell ref="A43:M43"/>
    <mergeCell ref="E4:E5"/>
    <mergeCell ref="F4:F5"/>
    <mergeCell ref="G4:I4"/>
    <mergeCell ref="K4:K5"/>
    <mergeCell ref="J4:J5"/>
    <mergeCell ref="B4:B5"/>
  </mergeCells>
  <hyperlinks>
    <hyperlink ref="B53" r:id="rId1"/>
  </hyperlinks>
  <pageMargins left="0.78740157480314965" right="0.39370078740157483" top="0.78740157480314965" bottom="0.39370078740157483" header="0.31496062992125984" footer="0.31496062992125984"/>
  <pageSetup paperSize="9" scale="60" orientation="landscape" r:id="rId2"/>
  <headerFooter>
    <oddFooter>&amp;C&amp;P</oddFooter>
  </headerFooter>
  <ignoredErrors>
    <ignoredError sqref="L41" formulaRange="1"/>
    <ignoredError sqref="G9:H25 G40 G26 G27 G28 G29 G30 G31 G32 G33 G34 G35 G37 H7 H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2" t="s">
        <v>13</v>
      </c>
      <c r="B5" t="e">
        <f>XLR_ERRNAME</f>
        <v>#NAME?</v>
      </c>
    </row>
    <row r="6" spans="1:14">
      <c r="A6" t="s">
        <v>14</v>
      </c>
      <c r="B6">
        <v>9876</v>
      </c>
      <c r="C6" s="13" t="s">
        <v>15</v>
      </c>
      <c r="D6">
        <v>5516</v>
      </c>
      <c r="E6" s="13" t="s">
        <v>16</v>
      </c>
      <c r="F6" s="13" t="s">
        <v>17</v>
      </c>
      <c r="G6" s="13" t="s">
        <v>18</v>
      </c>
      <c r="H6" s="13" t="s">
        <v>18</v>
      </c>
      <c r="I6" s="13" t="s">
        <v>18</v>
      </c>
      <c r="J6" s="13" t="s">
        <v>16</v>
      </c>
      <c r="K6" s="13" t="s">
        <v>19</v>
      </c>
      <c r="L6" s="13" t="s">
        <v>20</v>
      </c>
      <c r="M6" s="13" t="s">
        <v>21</v>
      </c>
      <c r="N6" s="13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Фаррахова Эльвера Римовна</cp:lastModifiedBy>
  <cp:lastPrinted>2016-04-12T08:50:47Z</cp:lastPrinted>
  <dcterms:created xsi:type="dcterms:W3CDTF">2013-12-19T08:11:42Z</dcterms:created>
  <dcterms:modified xsi:type="dcterms:W3CDTF">2016-04-12T08:58:41Z</dcterms:modified>
</cp:coreProperties>
</file>