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-30" yWindow="30" windowWidth="15480" windowHeight="4980"/>
  </bookViews>
  <sheets>
    <sheet name="Лист1" sheetId="1" r:id="rId1"/>
    <sheet name="XLR_NoRangeSheet" sheetId="2" state="veryHidden" r:id="rId2"/>
  </sheets>
  <definedNames>
    <definedName name="Query1">Лист1!$A$8:$AD$12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Лист1!$A$18:$P$18</definedName>
    <definedName name="XLR_ERRNAMESTR" hidden="1">XLR_NoRangeSheet!$B$5</definedName>
    <definedName name="XLR_VERSION" hidden="1">XLR_NoRangeSheet!$A$5</definedName>
  </definedNames>
  <calcPr calcId="124519" refMode="R1C1"/>
</workbook>
</file>

<file path=xl/calcChain.xml><?xml version="1.0" encoding="utf-8"?>
<calcChain xmlns="http://schemas.openxmlformats.org/spreadsheetml/2006/main">
  <c r="N12" i="1"/>
  <c r="L8" l="1"/>
  <c r="N8" s="1"/>
  <c r="L9"/>
  <c r="N9" s="1"/>
  <c r="L10"/>
  <c r="N10" s="1"/>
  <c r="L11"/>
  <c r="N11" s="1"/>
  <c r="O9" l="1"/>
  <c r="O10"/>
  <c r="O11"/>
  <c r="O8"/>
  <c r="O12" l="1"/>
  <c r="O13"/>
  <c r="B11"/>
  <c r="B10"/>
  <c r="B9"/>
  <c r="B8"/>
  <c r="B5" i="2"/>
</calcChain>
</file>

<file path=xl/sharedStrings.xml><?xml version="1.0" encoding="utf-8"?>
<sst xmlns="http://schemas.openxmlformats.org/spreadsheetml/2006/main" count="64" uniqueCount="53">
  <si>
    <t>№ п.п.</t>
  </si>
  <si>
    <t>Описание</t>
  </si>
  <si>
    <t>Объем может быть изменен на 30% без изменения стоимости единицы</t>
  </si>
  <si>
    <t>Требуемые сроки поставки:</t>
  </si>
  <si>
    <t>Особые условия</t>
  </si>
  <si>
    <t>СПЕЦИФИКАЦИЯ</t>
  </si>
  <si>
    <t>Eд.изм</t>
  </si>
  <si>
    <t>Наименование товара</t>
  </si>
  <si>
    <t>II кв.</t>
  </si>
  <si>
    <t>III кв.</t>
  </si>
  <si>
    <t>IV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</si>
  <si>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</si>
  <si>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</si>
  <si>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</si>
  <si>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</si>
  <si>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</si>
  <si>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</si>
  <si>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4.2, Developer  (build 122-D7)</t>
  </si>
  <si>
    <t>Query2</t>
  </si>
  <si>
    <t>Республика Башкортостан</t>
  </si>
  <si>
    <t>Поставка абонентского оборудования IP-TV</t>
  </si>
  <si>
    <t>, тел. , эл.почта:</t>
  </si>
  <si>
    <t/>
  </si>
  <si>
    <t>01.12.2014</t>
  </si>
  <si>
    <t>Бадьина Лилия Альбертовна</t>
  </si>
  <si>
    <t>(347)221-57-43</t>
  </si>
  <si>
    <t>Отдел развития (ОР)</t>
  </si>
  <si>
    <t>Приложение 1.1</t>
  </si>
  <si>
    <t>КАБЕЛЬ HDMI-HDMI,1,8М</t>
  </si>
  <si>
    <t>шт</t>
  </si>
  <si>
    <t>ПУЛЬТ ДУ SD-88-4</t>
  </si>
  <si>
    <t>Пульт дистанционный к приставке IP-STB Промсвязь IP-TV HD 103</t>
  </si>
  <si>
    <t>БЛОК ПИТАНИЯ SDK-0302 12В 2А</t>
  </si>
  <si>
    <t>ПРИСТАВКА ТЕЛЕВИЗИОННАЯ ЦИФРОВАЯ IPTV-HD MINI</t>
  </si>
  <si>
    <t>Приложение 1</t>
  </si>
  <si>
    <t>1 мая</t>
  </si>
  <si>
    <t>1 июня</t>
  </si>
  <si>
    <t>1 июля</t>
  </si>
  <si>
    <t>1 августа</t>
  </si>
  <si>
    <t>1 сентября</t>
  </si>
  <si>
    <t xml:space="preserve">1 октября </t>
  </si>
  <si>
    <t>Транспортировка товара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</si>
  <si>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</si>
  <si>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Место доставки</t>
  </si>
  <si>
    <t>Республика Башкортостан,  г. Уфа, ул. Каспийская,14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заведующая складом Иксанова Флюра Сагитовна  т. 8-905-352-77-79; Подгорная Резида Рифгатовна-8-917-759-60-83</t>
  </si>
  <si>
    <t>Поставщик обязан предоставить вместе с Товаром следующие сопроводительные документы:
1) Паспорт.
2) Техническое описание поставляемого Товара.
3) Инструкция на русском языке.
4) Сертификат соответствия стандартам РФ, Сертификат соответсвия Система сертификации в области связи.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2 лет с момента отгрузки.                                                                                                                                                                                                                                                                                                                                      6) Обязательно наличие сервисного центра на территории Республики Башкортостан с возможность гарантийного и послегарантийного обслуживания со сроком выполнения: не более 20 (двадцати) календарных дней со дня обращения уполномоченного представителя заказчика.</t>
  </si>
  <si>
    <t>Куратор  Начальник ОР</t>
  </si>
  <si>
    <t>Тимофеев И. А.</t>
  </si>
  <si>
    <t>1 мая 2014г, 1 июня 2014г, 1 июля 2014г, 1 августа 2014г, 1 сентября 2014г, 1 октября 2014г</t>
  </si>
  <si>
    <t>Предельная сумма лота составляет:  59 965 240  руб. с НДС.</t>
  </si>
  <si>
    <t>Начальник ОР Тимофеев И. А., тел. 8-347-221-54-78, Timofeev@bashtel.ru</t>
  </si>
  <si>
    <t>Конт. лицо по тех. вопросам</t>
  </si>
  <si>
    <t>Поддержка Full HD, IP-радио, видео по запросу.
Поддерживаемые видеоконтейнеры: AVI, MPG, TS.
Поддерживаемые видеокодеки: MPEG-1, MPEG-2, MPEG-4 (h.264), FLV
Аудио: МРЗ, AAC, AC3.
Протоколы вещания IPTV: IGMP v2, RTSP.
Отображение телетекста и скрытых субтитров.
Разрешение: 1920*1080, Full HD 1080p.
Изображения: JPG, GIF, TIFF.
Разъемы: USB 2.0 Host, 10/100 Ethernet.
Видео выходы: HDMI, композитный.
Аудио выходы: HDMI (в видеовыходе), аналоговый стерео, S/PDIF – электрический, либо оптический (Toslink).
Auto Provisioning: Средства сетевого мониторинга и автоконфигурирования по протоколу SNMP v2.
Дополнительные средств администрирования ssh с доступом по ключам, 
Поддержка обновления мультикастами.
Управление системным временем NTP.
Интеграция с CAS VeriMatrix для телеканалов и VOD.
Интеграция с ПО TVE CTI версии 3.6.
Комплектация: кабель Mini-Jack 3,5 mm –&gt; 3RCA, пульт дистанционного управления с логотипом, упаковка с логотипом Bashtel, наличие стикера на индивидуальной и групповых упаковках с указанием серийного номера и MAC адреса приставки.</t>
  </si>
</sst>
</file>

<file path=xl/styles.xml><?xml version="1.0" encoding="utf-8"?>
<styleSheet xmlns="http://schemas.openxmlformats.org/spreadsheetml/2006/main">
  <numFmts count="1">
    <numFmt numFmtId="165" formatCode="#,##0.00_р_.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5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5" fontId="0" fillId="0" borderId="4" xfId="0" applyNumberFormat="1" applyBorder="1"/>
    <xf numFmtId="165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9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0" xfId="0" quotePrefix="1"/>
    <xf numFmtId="49" fontId="0" fillId="0" borderId="0" xfId="0" applyNumberFormat="1"/>
    <xf numFmtId="0" fontId="0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0" fillId="0" borderId="5" xfId="0" applyBorder="1" applyAlignment="1">
      <alignment horizontal="center"/>
    </xf>
    <xf numFmtId="0" fontId="4" fillId="0" borderId="1" xfId="0" applyFont="1" applyBorder="1" applyAlignment="1">
      <alignment horizontal="left" vertical="center"/>
    </xf>
    <xf numFmtId="0" fontId="0" fillId="0" borderId="0" xfId="0" applyAlignment="1">
      <alignment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6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4" fillId="0" borderId="1" xfId="0" applyFont="1" applyFill="1" applyBorder="1" applyAlignment="1">
      <alignment horizontal="left" vertical="top" wrapText="1"/>
    </xf>
    <xf numFmtId="0" fontId="0" fillId="0" borderId="5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top" wrapText="1"/>
    </xf>
    <xf numFmtId="3" fontId="0" fillId="0" borderId="1" xfId="0" applyNumberFormat="1" applyBorder="1" applyAlignment="1">
      <alignment horizontal="right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D23"/>
  <sheetViews>
    <sheetView tabSelected="1" topLeftCell="I4" workbookViewId="0">
      <selection activeCell="F4" sqref="F4:L4"/>
    </sheetView>
  </sheetViews>
  <sheetFormatPr defaultRowHeight="15"/>
  <cols>
    <col min="1" max="1" width="0.85546875" customWidth="1"/>
    <col min="2" max="2" width="4.5703125" customWidth="1"/>
    <col min="3" max="3" width="23.5703125" customWidth="1"/>
    <col min="4" max="4" width="54.7109375" customWidth="1"/>
    <col min="5" max="5" width="4.140625" customWidth="1"/>
    <col min="6" max="6" width="5.85546875" style="10" bestFit="1" customWidth="1"/>
    <col min="7" max="7" width="11" bestFit="1" customWidth="1"/>
    <col min="8" max="8" width="9.7109375" customWidth="1"/>
    <col min="9" max="9" width="9.7109375" style="10" customWidth="1"/>
    <col min="10" max="10" width="10.7109375" style="10" customWidth="1"/>
    <col min="11" max="11" width="9.7109375" style="10" customWidth="1"/>
    <col min="12" max="12" width="9.7109375" customWidth="1"/>
    <col min="13" max="13" width="19.5703125" style="7" customWidth="1"/>
    <col min="14" max="14" width="16" style="7" customWidth="1"/>
    <col min="15" max="15" width="18.28515625" style="9" customWidth="1"/>
    <col min="16" max="16" width="3.28515625" customWidth="1"/>
    <col min="26" max="29" width="9.140625" style="10"/>
  </cols>
  <sheetData>
    <row r="1" spans="1:30">
      <c r="O1" s="19" t="s">
        <v>34</v>
      </c>
    </row>
    <row r="2" spans="1:30">
      <c r="B2" s="37" t="s">
        <v>5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30">
      <c r="B3" t="s">
        <v>16</v>
      </c>
      <c r="C3" s="23" t="s">
        <v>20</v>
      </c>
      <c r="D3" s="22"/>
      <c r="G3" s="22"/>
      <c r="P3" s="3"/>
    </row>
    <row r="4" spans="1:30" s="11" customFormat="1">
      <c r="B4" s="53" t="s">
        <v>0</v>
      </c>
      <c r="C4" s="53" t="s">
        <v>7</v>
      </c>
      <c r="D4" s="53" t="s">
        <v>1</v>
      </c>
      <c r="E4" s="53" t="s">
        <v>6</v>
      </c>
      <c r="F4" s="58"/>
      <c r="G4" s="59"/>
      <c r="H4" s="59"/>
      <c r="I4" s="59"/>
      <c r="J4" s="59"/>
      <c r="K4" s="59"/>
      <c r="L4" s="60"/>
      <c r="M4" s="48" t="s">
        <v>12</v>
      </c>
      <c r="N4" s="46" t="s">
        <v>13</v>
      </c>
      <c r="O4" s="38" t="s">
        <v>15</v>
      </c>
      <c r="P4" s="12"/>
    </row>
    <row r="5" spans="1:30" s="13" customFormat="1" ht="64.5" customHeight="1">
      <c r="B5" s="54"/>
      <c r="C5" s="54"/>
      <c r="D5" s="54"/>
      <c r="E5" s="54"/>
      <c r="F5" s="56" t="s">
        <v>8</v>
      </c>
      <c r="G5" s="57"/>
      <c r="H5" s="56" t="s">
        <v>9</v>
      </c>
      <c r="I5" s="61"/>
      <c r="J5" s="57"/>
      <c r="K5" s="32" t="s">
        <v>10</v>
      </c>
      <c r="L5" s="8" t="s">
        <v>11</v>
      </c>
      <c r="M5" s="49"/>
      <c r="N5" s="47"/>
      <c r="O5" s="38"/>
    </row>
    <row r="6" spans="1:30" s="13" customFormat="1">
      <c r="B6" s="55"/>
      <c r="C6" s="55"/>
      <c r="D6" s="55"/>
      <c r="E6" s="55"/>
      <c r="F6" s="31" t="s">
        <v>35</v>
      </c>
      <c r="G6" s="8" t="s">
        <v>36</v>
      </c>
      <c r="H6" s="8" t="s">
        <v>37</v>
      </c>
      <c r="I6" s="8" t="s">
        <v>38</v>
      </c>
      <c r="J6" s="8" t="s">
        <v>39</v>
      </c>
      <c r="K6" s="8" t="s">
        <v>40</v>
      </c>
      <c r="L6" s="8"/>
      <c r="M6" s="26"/>
      <c r="N6" s="25"/>
      <c r="O6" s="27"/>
    </row>
    <row r="7" spans="1:30" s="11" customFormat="1">
      <c r="B7" s="14">
        <v>1</v>
      </c>
      <c r="C7" s="14">
        <v>2</v>
      </c>
      <c r="D7" s="14">
        <v>3</v>
      </c>
      <c r="E7" s="14">
        <v>4</v>
      </c>
      <c r="F7" s="24">
        <v>5</v>
      </c>
      <c r="G7" s="14">
        <v>6</v>
      </c>
      <c r="H7" s="14">
        <v>7</v>
      </c>
      <c r="I7" s="28">
        <v>8</v>
      </c>
      <c r="J7" s="28">
        <v>9</v>
      </c>
      <c r="K7" s="28">
        <v>10</v>
      </c>
      <c r="L7" s="14">
        <v>11</v>
      </c>
      <c r="M7" s="14">
        <v>12</v>
      </c>
      <c r="N7" s="14">
        <v>13</v>
      </c>
      <c r="O7" s="14">
        <v>14</v>
      </c>
    </row>
    <row r="8" spans="1:30" ht="30">
      <c r="A8" s="10"/>
      <c r="B8" s="6">
        <f>ROW()-6</f>
        <v>2</v>
      </c>
      <c r="C8" s="1" t="s">
        <v>28</v>
      </c>
      <c r="D8" s="1" t="s">
        <v>28</v>
      </c>
      <c r="E8" s="4" t="s">
        <v>29</v>
      </c>
      <c r="F8" s="4">
        <v>500</v>
      </c>
      <c r="G8" s="62">
        <v>500</v>
      </c>
      <c r="H8" s="62">
        <v>500</v>
      </c>
      <c r="I8" s="62">
        <v>600</v>
      </c>
      <c r="J8" s="62">
        <v>600</v>
      </c>
      <c r="K8" s="62">
        <v>500</v>
      </c>
      <c r="L8" s="62">
        <f>SUM(F8:K8)</f>
        <v>3200</v>
      </c>
      <c r="M8" s="5">
        <v>160</v>
      </c>
      <c r="N8" s="5">
        <f t="shared" ref="N8:N10" si="0">L8*M8</f>
        <v>512000</v>
      </c>
      <c r="O8" s="5">
        <f>N8*1.18</f>
        <v>604160</v>
      </c>
      <c r="P8" s="10"/>
      <c r="Q8" s="10"/>
      <c r="R8" s="10"/>
      <c r="S8" s="10"/>
      <c r="T8" s="10"/>
      <c r="U8" s="10"/>
      <c r="V8" s="10"/>
      <c r="W8" s="10"/>
      <c r="X8" s="10"/>
      <c r="Y8" s="10"/>
      <c r="AD8" s="10"/>
    </row>
    <row r="9" spans="1:30" ht="30">
      <c r="A9" s="10"/>
      <c r="B9" s="6">
        <f>ROW()-6</f>
        <v>3</v>
      </c>
      <c r="C9" s="1" t="s">
        <v>30</v>
      </c>
      <c r="D9" s="1" t="s">
        <v>31</v>
      </c>
      <c r="E9" s="4" t="s">
        <v>29</v>
      </c>
      <c r="F9" s="4">
        <v>800</v>
      </c>
      <c r="G9" s="62">
        <v>800</v>
      </c>
      <c r="H9" s="62">
        <v>900</v>
      </c>
      <c r="I9" s="62">
        <v>800</v>
      </c>
      <c r="J9" s="62">
        <v>800</v>
      </c>
      <c r="K9" s="62">
        <v>800</v>
      </c>
      <c r="L9" s="62">
        <f>SUM(F9:K9)</f>
        <v>4900</v>
      </c>
      <c r="M9" s="5">
        <v>200</v>
      </c>
      <c r="N9" s="5">
        <f t="shared" si="0"/>
        <v>980000</v>
      </c>
      <c r="O9" s="5">
        <f t="shared" ref="O9:O11" si="1">N9*1.18</f>
        <v>1156400</v>
      </c>
      <c r="P9" s="10"/>
      <c r="Q9" s="10"/>
      <c r="R9" s="10"/>
      <c r="S9" s="10"/>
      <c r="T9" s="10"/>
      <c r="U9" s="10"/>
      <c r="V9" s="10"/>
      <c r="W9" s="10"/>
      <c r="X9" s="10"/>
      <c r="Y9" s="10"/>
      <c r="AD9" s="10"/>
    </row>
    <row r="10" spans="1:30" s="10" customFormat="1" ht="30">
      <c r="B10" s="6">
        <f>ROW()-6</f>
        <v>4</v>
      </c>
      <c r="C10" s="1" t="s">
        <v>32</v>
      </c>
      <c r="D10" s="1" t="s">
        <v>32</v>
      </c>
      <c r="E10" s="4" t="s">
        <v>29</v>
      </c>
      <c r="F10" s="4">
        <v>500</v>
      </c>
      <c r="G10" s="62">
        <v>500</v>
      </c>
      <c r="H10" s="62">
        <v>500</v>
      </c>
      <c r="I10" s="62">
        <v>600</v>
      </c>
      <c r="J10" s="62">
        <v>600</v>
      </c>
      <c r="K10" s="62">
        <v>500</v>
      </c>
      <c r="L10" s="62">
        <f>SUM(F10:K10)</f>
        <v>3200</v>
      </c>
      <c r="M10" s="5">
        <v>180</v>
      </c>
      <c r="N10" s="5">
        <f t="shared" si="0"/>
        <v>576000</v>
      </c>
      <c r="O10" s="5">
        <f t="shared" si="1"/>
        <v>679680</v>
      </c>
    </row>
    <row r="11" spans="1:30" s="10" customFormat="1" ht="292.5" customHeight="1">
      <c r="B11" s="6">
        <f>ROW()-6</f>
        <v>5</v>
      </c>
      <c r="C11" s="1" t="s">
        <v>33</v>
      </c>
      <c r="D11" s="33" t="s">
        <v>52</v>
      </c>
      <c r="E11" s="4" t="s">
        <v>29</v>
      </c>
      <c r="F11" s="4">
        <v>3500</v>
      </c>
      <c r="G11" s="62">
        <v>3500</v>
      </c>
      <c r="H11" s="62">
        <v>3500</v>
      </c>
      <c r="I11" s="62">
        <v>4500</v>
      </c>
      <c r="J11" s="62">
        <v>5000</v>
      </c>
      <c r="K11" s="62">
        <v>5000</v>
      </c>
      <c r="L11" s="62">
        <f>SUM(F11:K11)</f>
        <v>25000</v>
      </c>
      <c r="M11" s="5">
        <v>1950</v>
      </c>
      <c r="N11" s="5">
        <f>L11*M11</f>
        <v>48750000</v>
      </c>
      <c r="O11" s="5">
        <f t="shared" si="1"/>
        <v>57525000</v>
      </c>
    </row>
    <row r="12" spans="1:30">
      <c r="A12" s="10"/>
      <c r="B12" s="16"/>
      <c r="C12" s="17"/>
      <c r="D12" s="17"/>
      <c r="E12" s="18"/>
      <c r="F12" s="18"/>
      <c r="G12" s="18"/>
      <c r="H12" s="18"/>
      <c r="I12" s="18"/>
      <c r="J12" s="18"/>
      <c r="K12" s="18"/>
      <c r="L12" s="18"/>
      <c r="M12" s="20"/>
      <c r="N12" s="21">
        <f>SUM($N$8:$N$11)</f>
        <v>50818000</v>
      </c>
      <c r="O12" s="21">
        <f>SUM(O8:O11)</f>
        <v>59965240</v>
      </c>
      <c r="P12" s="10"/>
      <c r="Q12" s="10"/>
      <c r="R12" s="10"/>
      <c r="S12" s="10"/>
      <c r="T12" s="10"/>
      <c r="U12" s="10"/>
      <c r="V12" s="10"/>
      <c r="W12" s="10"/>
      <c r="X12" s="10"/>
      <c r="Y12" s="10"/>
      <c r="AD12" s="10"/>
    </row>
    <row r="13" spans="1:30">
      <c r="A13" s="10"/>
      <c r="B13" s="15"/>
      <c r="C13" s="2"/>
      <c r="D13" s="2"/>
      <c r="E13" s="15"/>
      <c r="F13" s="15"/>
      <c r="G13" s="15"/>
      <c r="H13" s="15"/>
      <c r="I13" s="15"/>
      <c r="J13" s="15"/>
      <c r="K13" s="15"/>
      <c r="L13" s="15"/>
      <c r="M13" s="15"/>
      <c r="N13" s="15" t="s">
        <v>14</v>
      </c>
      <c r="O13" s="34">
        <f>N12*0.18</f>
        <v>9147240</v>
      </c>
      <c r="P13" s="10"/>
      <c r="Q13" s="10"/>
      <c r="R13" s="10"/>
      <c r="S13" s="10"/>
      <c r="T13" s="10"/>
      <c r="U13" s="10"/>
      <c r="V13" s="10"/>
      <c r="W13" s="10"/>
      <c r="X13" s="10"/>
      <c r="Y13" s="10"/>
      <c r="AD13" s="10"/>
    </row>
    <row r="14" spans="1:30" ht="16.5" customHeight="1">
      <c r="A14" s="10"/>
      <c r="B14" s="45" t="s">
        <v>49</v>
      </c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10"/>
      <c r="Q14" s="10"/>
      <c r="R14" s="10"/>
      <c r="S14" s="10"/>
      <c r="T14" s="10"/>
      <c r="U14" s="10"/>
      <c r="V14" s="10"/>
      <c r="W14" s="10"/>
      <c r="X14" s="10"/>
      <c r="Y14" s="10"/>
      <c r="AD14" s="10"/>
    </row>
    <row r="15" spans="1:30">
      <c r="B15" s="45" t="s">
        <v>2</v>
      </c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</row>
    <row r="16" spans="1:30">
      <c r="B16" s="50" t="s">
        <v>3</v>
      </c>
      <c r="C16" s="51"/>
      <c r="D16" s="45" t="s">
        <v>48</v>
      </c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</row>
    <row r="17" spans="2:17" s="10" customFormat="1" ht="32.1" customHeight="1">
      <c r="B17" s="35" t="s">
        <v>41</v>
      </c>
      <c r="C17" s="35"/>
      <c r="D17" s="44" t="s">
        <v>42</v>
      </c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2"/>
      <c r="Q17" s="2"/>
    </row>
    <row r="18" spans="2:17" s="36" customFormat="1" ht="124.5" customHeight="1">
      <c r="B18" s="42" t="s">
        <v>4</v>
      </c>
      <c r="C18" s="43"/>
      <c r="D18" s="52" t="s">
        <v>45</v>
      </c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</row>
    <row r="19" spans="2:17" s="36" customFormat="1">
      <c r="B19" s="42" t="s">
        <v>51</v>
      </c>
      <c r="C19" s="43"/>
      <c r="D19" s="39" t="s">
        <v>50</v>
      </c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1"/>
    </row>
    <row r="20" spans="2:17" s="36" customFormat="1" ht="32.25" customHeight="1">
      <c r="B20" s="42" t="s">
        <v>43</v>
      </c>
      <c r="C20" s="43"/>
      <c r="D20" s="44" t="s">
        <v>44</v>
      </c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</row>
    <row r="23" spans="2:17">
      <c r="B23" t="s">
        <v>46</v>
      </c>
      <c r="D23" s="19" t="s">
        <v>47</v>
      </c>
    </row>
  </sheetData>
  <mergeCells count="22">
    <mergeCell ref="B20:C20"/>
    <mergeCell ref="D20:O20"/>
    <mergeCell ref="N4:N5"/>
    <mergeCell ref="M4:M5"/>
    <mergeCell ref="B16:C16"/>
    <mergeCell ref="B15:O15"/>
    <mergeCell ref="D16:O16"/>
    <mergeCell ref="B18:C18"/>
    <mergeCell ref="D18:O18"/>
    <mergeCell ref="B4:B6"/>
    <mergeCell ref="C4:C6"/>
    <mergeCell ref="D4:D6"/>
    <mergeCell ref="E4:E6"/>
    <mergeCell ref="F5:G5"/>
    <mergeCell ref="F4:L4"/>
    <mergeCell ref="H5:J5"/>
    <mergeCell ref="B2:O2"/>
    <mergeCell ref="O4:O5"/>
    <mergeCell ref="D19:O19"/>
    <mergeCell ref="B19:C19"/>
    <mergeCell ref="D17:O17"/>
    <mergeCell ref="B14:O14"/>
  </mergeCells>
  <pageMargins left="0.78740157480314965" right="0.39370078740157483" top="0.78740157480314965" bottom="0.39370078740157483" header="0.31496062992125984" footer="0.31496062992125984"/>
  <pageSetup paperSize="9" scale="6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O30014"/>
    </sheetView>
  </sheetViews>
  <sheetFormatPr defaultRowHeight="15"/>
  <sheetData>
    <row r="5" spans="1:19">
      <c r="A5" s="29" t="s">
        <v>17</v>
      </c>
      <c r="B5" t="e">
        <f>XLR_ERRNAME</f>
        <v>#NAME?</v>
      </c>
    </row>
    <row r="6" spans="1:19">
      <c r="A6" t="s">
        <v>18</v>
      </c>
      <c r="B6">
        <v>1030</v>
      </c>
      <c r="C6" s="30" t="s">
        <v>19</v>
      </c>
      <c r="D6">
        <v>1302</v>
      </c>
      <c r="E6" s="30" t="s">
        <v>20</v>
      </c>
      <c r="F6" s="30" t="s">
        <v>21</v>
      </c>
      <c r="G6" s="30" t="s">
        <v>22</v>
      </c>
      <c r="H6" s="30" t="s">
        <v>22</v>
      </c>
      <c r="I6" s="30" t="s">
        <v>22</v>
      </c>
      <c r="J6" s="30" t="s">
        <v>20</v>
      </c>
      <c r="K6" s="30" t="s">
        <v>23</v>
      </c>
      <c r="L6" s="30" t="s">
        <v>24</v>
      </c>
      <c r="M6" s="30" t="s">
        <v>25</v>
      </c>
      <c r="N6" s="30" t="s">
        <v>22</v>
      </c>
      <c r="O6">
        <v>1051</v>
      </c>
      <c r="P6" s="30" t="s">
        <v>26</v>
      </c>
      <c r="Q6">
        <v>0</v>
      </c>
      <c r="R6" s="30" t="s">
        <v>22</v>
      </c>
      <c r="S6" s="30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e.farrahova</cp:lastModifiedBy>
  <cp:lastPrinted>2014-03-18T02:55:18Z</cp:lastPrinted>
  <dcterms:created xsi:type="dcterms:W3CDTF">2013-12-19T08:11:42Z</dcterms:created>
  <dcterms:modified xsi:type="dcterms:W3CDTF">2014-03-20T10:08:30Z</dcterms:modified>
</cp:coreProperties>
</file>