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0" yWindow="0" windowWidth="28800" windowHeight="12435"/>
  </bookViews>
  <sheets>
    <sheet name="Лист1" sheetId="1" r:id="rId1"/>
    <sheet name="XLR_NoRangeSheet" sheetId="2" state="veryHidden" r:id="rId2"/>
  </sheets>
  <definedNames>
    <definedName name="Query1">Лист1!$A$7:$AB$48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Лист1!$A$54:$N$55</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I39" i="1"/>
  <c r="K39" s="1"/>
  <c r="L39" s="1"/>
  <c r="I38"/>
  <c r="K38" s="1"/>
  <c r="L38" s="1"/>
  <c r="I32"/>
  <c r="K32" s="1"/>
  <c r="L32" s="1"/>
  <c r="I31"/>
  <c r="K31" s="1"/>
  <c r="L31" s="1"/>
  <c r="I30"/>
  <c r="K30" s="1"/>
  <c r="L30" s="1"/>
  <c r="I27"/>
  <c r="K27" s="1"/>
  <c r="L27" s="1"/>
  <c r="I29"/>
  <c r="K29" s="1"/>
  <c r="L29" s="1"/>
  <c r="I28"/>
  <c r="K28" s="1"/>
  <c r="L28" s="1"/>
  <c r="I26"/>
  <c r="K26" s="1"/>
  <c r="L26" s="1"/>
  <c r="I25"/>
  <c r="K25" s="1"/>
  <c r="L25" s="1"/>
  <c r="I24"/>
  <c r="K24" s="1"/>
  <c r="L24" s="1"/>
  <c r="I23"/>
  <c r="K23" s="1"/>
  <c r="L23" s="1"/>
  <c r="I22"/>
  <c r="K22" s="1"/>
  <c r="L22" s="1"/>
  <c r="I21"/>
  <c r="K21" s="1"/>
  <c r="L21" s="1"/>
  <c r="I20"/>
  <c r="K20" s="1"/>
  <c r="L20" s="1"/>
  <c r="I19"/>
  <c r="K19" s="1"/>
  <c r="L19" s="1"/>
  <c r="I18"/>
  <c r="K18" s="1"/>
  <c r="L18" s="1"/>
  <c r="I17"/>
  <c r="K17" s="1"/>
  <c r="L17" s="1"/>
  <c r="I47" l="1"/>
  <c r="I46"/>
  <c r="I45"/>
  <c r="I44"/>
  <c r="I43"/>
  <c r="I42"/>
  <c r="I41"/>
  <c r="I40"/>
  <c r="I37"/>
  <c r="I36"/>
  <c r="I35"/>
  <c r="I34"/>
  <c r="I33"/>
  <c r="I16"/>
  <c r="I15"/>
  <c r="I14"/>
  <c r="I13"/>
  <c r="I12"/>
  <c r="I11"/>
  <c r="I10"/>
  <c r="I9"/>
  <c r="I8"/>
  <c r="I7"/>
  <c r="K8" l="1"/>
  <c r="L8" s="1"/>
  <c r="K9"/>
  <c r="L9" s="1"/>
  <c r="K10"/>
  <c r="L10" s="1"/>
  <c r="K11"/>
  <c r="L11" s="1"/>
  <c r="K12"/>
  <c r="L12" s="1"/>
  <c r="K13"/>
  <c r="L13" s="1"/>
  <c r="K14"/>
  <c r="L14" s="1"/>
  <c r="K15"/>
  <c r="L15" s="1"/>
  <c r="K16"/>
  <c r="L16" s="1"/>
  <c r="K33"/>
  <c r="L33" s="1"/>
  <c r="K34"/>
  <c r="L34" s="1"/>
  <c r="K35"/>
  <c r="L35" s="1"/>
  <c r="K36"/>
  <c r="L36" s="1"/>
  <c r="K37"/>
  <c r="L37" s="1"/>
  <c r="K40"/>
  <c r="L40" s="1"/>
  <c r="K41"/>
  <c r="L41" s="1"/>
  <c r="K42"/>
  <c r="L42" s="1"/>
  <c r="K43"/>
  <c r="L43" s="1"/>
  <c r="K44"/>
  <c r="L44" s="1"/>
  <c r="K45"/>
  <c r="L45" s="1"/>
  <c r="K46"/>
  <c r="L46" s="1"/>
  <c r="K47"/>
  <c r="L47" s="1"/>
  <c r="K7"/>
  <c r="L7" l="1"/>
  <c r="L48" s="1"/>
  <c r="K48"/>
  <c r="B47"/>
  <c r="B46"/>
  <c r="B45"/>
  <c r="B44"/>
  <c r="B43"/>
  <c r="B42"/>
  <c r="B41"/>
  <c r="B40"/>
  <c r="B37"/>
  <c r="B36"/>
  <c r="B35"/>
  <c r="B34"/>
  <c r="B33"/>
  <c r="B32"/>
  <c r="B31"/>
  <c r="B16"/>
  <c r="B15"/>
  <c r="B14"/>
  <c r="B13"/>
  <c r="B12"/>
  <c r="B11"/>
  <c r="B10"/>
  <c r="B9"/>
  <c r="B8"/>
  <c r="B7"/>
  <c r="B5" i="2"/>
  <c r="L49" i="1" l="1"/>
</calcChain>
</file>

<file path=xl/sharedStrings.xml><?xml version="1.0" encoding="utf-8"?>
<sst xmlns="http://schemas.openxmlformats.org/spreadsheetml/2006/main" count="240" uniqueCount="156">
  <si>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</si>
  <si>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</si>
  <si>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</si>
  <si>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</si>
  <si>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</si>
  <si>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</si>
  <si>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</si>
  <si>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</si>
  <si>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</si>
  <si>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</si>
  <si>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</si>
  <si>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</si>
  <si>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</si>
  <si>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</si>
  <si>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</si>
  <si>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</si>
  <si>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Сумма без НДС, включая стоимость тары и доставку, рубли РФ</t>
  </si>
  <si>
    <t>В т.ч. НДС</t>
  </si>
  <si>
    <t>Сумма в том числе НДС, включая стоимость тары и доставку, рубли РФ</t>
  </si>
  <si>
    <t>ЛОТ</t>
  </si>
  <si>
    <t>Гарантийные обязательства</t>
  </si>
  <si>
    <t>Номенклатура</t>
  </si>
  <si>
    <t>4.2, Developer  (build 122-D7)</t>
  </si>
  <si>
    <t>Query2</t>
  </si>
  <si>
    <t>г.Уфа</t>
  </si>
  <si>
    <t>Поставка  муфт  медного кабеля (ТУМКС, ТУТ)</t>
  </si>
  <si>
    <t>, тел. , эл.почта:</t>
  </si>
  <si>
    <t/>
  </si>
  <si>
    <t>31.12.2015</t>
  </si>
  <si>
    <t>Шушпанникова Елена Викторовна</t>
  </si>
  <si>
    <t>(347)221-57-56</t>
  </si>
  <si>
    <t>Отдел организации эксплуатации систем коммутации и сетей доступа</t>
  </si>
  <si>
    <t>Приложение 1.1</t>
  </si>
  <si>
    <t>22547</t>
  </si>
  <si>
    <t>АРМОКАСТ</t>
  </si>
  <si>
    <t>шт</t>
  </si>
  <si>
    <t>5420</t>
  </si>
  <si>
    <t>ИЗОЛЕНТА ПВХ</t>
  </si>
  <si>
    <t>37254</t>
  </si>
  <si>
    <t>ЛЕНТА EVT</t>
  </si>
  <si>
    <t>37253</t>
  </si>
  <si>
    <t>ЛЕНТА RST</t>
  </si>
  <si>
    <t>37256</t>
  </si>
  <si>
    <t>ЛЕНТА VMT</t>
  </si>
  <si>
    <t>37255</t>
  </si>
  <si>
    <t>ЛЕНТА VT</t>
  </si>
  <si>
    <t>1182</t>
  </si>
  <si>
    <t>ЛЕНТА ТЕМФЛЕКС</t>
  </si>
  <si>
    <t>35707</t>
  </si>
  <si>
    <t>36008</t>
  </si>
  <si>
    <t>36021</t>
  </si>
  <si>
    <t>39194</t>
  </si>
  <si>
    <t>39197</t>
  </si>
  <si>
    <t>36007</t>
  </si>
  <si>
    <t>36004</t>
  </si>
  <si>
    <t>36005</t>
  </si>
  <si>
    <t>36006</t>
  </si>
  <si>
    <t>39192</t>
  </si>
  <si>
    <t>39195</t>
  </si>
  <si>
    <t>36317</t>
  </si>
  <si>
    <t>36316</t>
  </si>
  <si>
    <t>36003</t>
  </si>
  <si>
    <t>39193</t>
  </si>
  <si>
    <t>39196</t>
  </si>
  <si>
    <t>36315</t>
  </si>
  <si>
    <t>36660</t>
  </si>
  <si>
    <t>36663</t>
  </si>
  <si>
    <t>36662</t>
  </si>
  <si>
    <t>36973</t>
  </si>
  <si>
    <t>36978</t>
  </si>
  <si>
    <t>36972</t>
  </si>
  <si>
    <t>33965</t>
  </si>
  <si>
    <t>37754</t>
  </si>
  <si>
    <t>м</t>
  </si>
  <si>
    <t>37422</t>
  </si>
  <si>
    <t>ТРУБКА ТЕРМОУСАЖИВАЕМАЯ 10/5</t>
  </si>
  <si>
    <t>16740</t>
  </si>
  <si>
    <t>ТРУБКА ТЕРМОУСАЖИВАЕМАЯ 20/10</t>
  </si>
  <si>
    <t>ПОГ.М</t>
  </si>
  <si>
    <t>40375</t>
  </si>
  <si>
    <t>40326</t>
  </si>
  <si>
    <t>40458</t>
  </si>
  <si>
    <t>40350</t>
  </si>
  <si>
    <t>16733</t>
  </si>
  <si>
    <t>ТРУБКА ТЕРМОУСАЖИВАЕМАЯ 40/20</t>
  </si>
  <si>
    <t>42226</t>
  </si>
  <si>
    <t>ТРУБКА ТЕРМОУСАЖИВАЕМАЯ 22/11</t>
  </si>
  <si>
    <t>42227</t>
  </si>
  <si>
    <t>ТРУБКА ТЕРМОУСАЖИВАЕМАЯ 50/30</t>
  </si>
  <si>
    <t>Приложение 1.2</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</si>
  <si>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</si>
  <si>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1 Паспорт  изделия</t>
  </si>
  <si>
    <t>2 Сертификаты качества</t>
  </si>
  <si>
    <t>не менее 12 месяцев</t>
  </si>
  <si>
    <t>Мухамадеев Алексей Викторович тел. /347/ 221-55-87, 8-917-342-21-83 эл.почта: muhamadeevav@mail.ru</t>
  </si>
  <si>
    <t>Шиц Д.В. Тел. /347/ 221-55-97 эл. почта: d.shic@bashtel.ru</t>
  </si>
  <si>
    <t>г. Уфа, ул. Каспийская, д.14; Мухаметшина З.Р. 89018173671</t>
  </si>
  <si>
    <t>0</t>
  </si>
  <si>
    <t>Растягивающийся стекловолоконный материал пропитанный специальным самополимеризующимся черным полиэтиленом, затвердевающим после контакта с водой. Применяется при монтаже компрессионных муфт, ремонтов муфт и оболочек кабелей. 1,5 м х 97 мм.</t>
  </si>
  <si>
    <t>Эластичная оберточная виниловая лента EVT, применяется для армирования пластиковой емкости и создания компрессии, направленной внутрь сростка кабеля. 101 мм х 30 м</t>
  </si>
  <si>
    <t>Герметизирующая мастичная лента RST используется для герметизации стыков между оболочкой кабеля и корпусом муфты, а также предотвращения вытекания гидрофобного заполнителя на этапе заливки. 38мм*1,5 м</t>
  </si>
  <si>
    <t>Эластичная высокопрочная лента на виниловой основе. VMT применяется для герметизации стыков муфт и ремонта оболочек кабелей. 38 мм* 6 м</t>
  </si>
  <si>
    <t>Всепогодная виниловая защитная лента VT используется в качестве защитного покрова для мастичной ленты RST. 19мм х 10,8м</t>
  </si>
  <si>
    <t xml:space="preserve">изоляционная лента типа ТЕМФЛЕКС. </t>
  </si>
  <si>
    <t>Муфта для монтажа симметричных кабелей связи емкостью 1*4. Муфта представляет собой комплект термоусаживаемой трубки с внутренним подклеивающим слоем из термоплавкого материала для герметизации кабеля.Внутри помещен каркас из ламинированного картона,позволяющий закачать в муфту гидрофобный компаунд;гидрофобный компаунд;экранная сетка,роликовые пружины,медные соединительные гильзы,провод с контактными зажимами.   Декларация о соответствии.Гарантийный срок службы не менее 3 лет.</t>
  </si>
  <si>
    <t xml:space="preserve"> Термоусаживаемые муфты  прямые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</si>
  <si>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Термоусаживаемые муфты разветвительные на 2 направления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 .</t>
  </si>
  <si>
    <t>Термоусаживаемые муфты разветвительные на 3 направления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</si>
  <si>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Комплекты для ремонта прямых и разветвительных муфт на кабелях связи с медными жилами. уфта,содержит термоусаживаемую манжету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</si>
  <si>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СОЕДИНИТЕЛЬ ТИПА СКОТЧЛОК UY-2</t>
  </si>
  <si>
    <t>ТРУБКА ТУТ 33/8-1500</t>
  </si>
  <si>
    <t>кабельный соединитель однопарный с гелевым наполнением.</t>
  </si>
  <si>
    <t>Предельная сумма лота составляет:  2 279 852,48 руб. с НДС.</t>
  </si>
  <si>
    <t>+7(347)2215779</t>
  </si>
  <si>
    <t>i.mustafin@bashtel.ru</t>
  </si>
  <si>
    <t>Мустафин Ильдар Загирович</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</si>
  <si>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10 мм., внутренний диаметр после усадки 5мм.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</si>
  <si>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33 мм., внутренний диаметр после усадки 8мм.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- 1500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</si>
  <si>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20 мм., внутренний диаметр после усадки 10мм.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</si>
  <si>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40 мм., внутренний диаметр после усадки 20мм.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</si>
  <si>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22 мм., внутренний диаметр после усадки 11мм.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</si>
  <si>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 xml:space="preserve">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50 мм., внутренний диаметр после усадки 30мм.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
</t>
  </si>
  <si>
    <t>Изолента представляет собой поливинилхлоридную пленку, изготовленную из ПВХ композиции, вальцево каландровым способом, с нанесенным на одну сторону клеевым слоем, и разрезанную на полосы шириной от 15 мм до 19 мм.</t>
  </si>
  <si>
    <t>МУФТА ТУМ-КC 1М или ТУМ-К 1М</t>
  </si>
  <si>
    <t>МУФТА ТУМ-КС 10 или ТУМ-К 10</t>
  </si>
  <si>
    <t>МУФТА ТУМ-КС 100 или ТУМ-К 10</t>
  </si>
  <si>
    <t>МУФТА ТУМ-КС 20 или ТУМ-К 20</t>
  </si>
  <si>
    <t>МУФТА ТУМ-КС 200 или ТУМ-К 20</t>
  </si>
  <si>
    <t>МУФТА ТУМ-КС 30 или ТУМ-К 30</t>
  </si>
  <si>
    <t>МУФТА ТУМ-КС 300 или ТУМ-К 300</t>
  </si>
  <si>
    <t>МУФТА ТУМ-КС 400 или ТУМ-К 400</t>
  </si>
  <si>
    <t>МУФТА ТУМ-КС 50 или ТУМ-К 50</t>
  </si>
  <si>
    <t>МУФТА ТУМ-КС 500 или ТУМ-К 500</t>
  </si>
  <si>
    <t>МУФТА ТУМ-КС 600 или ТУМ-К 600</t>
  </si>
  <si>
    <t>МУФТА ТУМ-КС 100/2 или ТУМ-К 100/2</t>
  </si>
  <si>
    <t>МУФТА ТУМ-КС 20/2 или ТУМ-К 20/2</t>
  </si>
  <si>
    <t>МУФТА ТУМ-КС 200/2 или ТУМ-К 200/2</t>
  </si>
  <si>
    <t>МУФТА ТУМ-КС 30/2 или ТУМ-К 30/2</t>
  </si>
  <si>
    <t>МУФТА ТУМ-КС 50/2 или ТУМ-К 50/2</t>
  </si>
  <si>
    <t>МУФТА ТУМ-КС 100/3 или ТУМ-К 100/3</t>
  </si>
  <si>
    <t>МУФТА ТУМ-КС 30/3 или ТУМ-К 30/3</t>
  </si>
  <si>
    <t>МУФТА ТУМ-КС 50/3 или ТУМ-К 50/3</t>
  </si>
  <si>
    <t>МУФТА ТУМ-КС Р 100/2 или ТУМ-К Р 100/2</t>
  </si>
  <si>
    <t>МУФТА ТУМ-КС Р 100/3 или ТУМ-К Р 100/3</t>
  </si>
  <si>
    <t>МУФТА ТУМ-КС Р 500 или ТУМ-К Р 500</t>
  </si>
  <si>
    <t>МУФТА ТУМ-КС Р 500/3 или ТУМ-К Р 500/3</t>
  </si>
  <si>
    <t>МУФТА ТУМ-КС Р 600 или ТУМ-К Р 600</t>
  </si>
  <si>
    <t>МУФТА ТУМ-КС Р 50 или ТУМ-К Р 50</t>
  </si>
  <si>
    <t>МУФТА ТУМ-КС Р 50/3 или ТУМ-К Р 50/3</t>
  </si>
  <si>
    <t>25- парный модульный соединитель без заполнителя. Предназначен для сращивания 25 пар медных жил диаметром от 0,32 до 0,7 мм с любым типом изоляции (полиэтиленовая, бумажная, бумагомассовая).</t>
  </si>
  <si>
    <t>Поставка  муфт и комплектующих  для монтажа медного кабеля</t>
  </si>
  <si>
    <t>Модуль на 25 пар</t>
  </si>
  <si>
    <t xml:space="preserve"> Предельная цена за единицу измерения без НДС, включая стоимость тары и доставку, рубли РФ</t>
  </si>
  <si>
    <t>I) до 15 июня 2015; II) до 10 июля 2015</t>
  </si>
  <si>
    <t>I-поставка  (до 15 июня 2015г)</t>
  </si>
  <si>
    <t>II-поставка  (до 10 июля 2015г)</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</si>
</sst>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6" fillId="0" borderId="0" applyNumberFormat="0" applyFill="0" applyBorder="0" applyAlignment="0" applyProtection="0"/>
  </cellStyleXfs>
  <cellXfs count="60">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4" fontId="0" fillId="0" borderId="5" xfId="0" applyNumberFormat="1" applyBorder="1" applyAlignment="1">
      <alignment horizontal="right"/>
    </xf>
    <xf numFmtId="1" fontId="0" fillId="0" borderId="1" xfId="0" applyNumberFormat="1" applyBorder="1" applyAlignment="1">
      <alignment horizontal="left" vertical="top"/>
    </xf>
    <xf numFmtId="0" fontId="5" fillId="0" borderId="0" xfId="0" applyFont="1"/>
    <xf numFmtId="0" fontId="5" fillId="0" borderId="0" xfId="0" applyFont="1" applyAlignment="1">
      <alignment horizontal="left"/>
    </xf>
    <xf numFmtId="49" fontId="5" fillId="0" borderId="0" xfId="0" applyNumberFormat="1" applyFont="1" applyAlignment="1">
      <alignment horizontal="left"/>
    </xf>
    <xf numFmtId="0" fontId="7" fillId="0" borderId="0" xfId="2" applyFont="1" applyAlignment="1">
      <alignment horizontal="left"/>
    </xf>
    <xf numFmtId="0" fontId="0" fillId="0" borderId="1" xfId="0" applyBorder="1" applyAlignment="1">
      <alignment horizontal="left" vertical="top"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left"/>
    </xf>
    <xf numFmtId="0" fontId="0" fillId="0" borderId="5" xfId="0" applyBorder="1" applyAlignment="1">
      <alignment horizontal="left" vertical="center" wrapText="1"/>
    </xf>
    <xf numFmtId="0" fontId="0" fillId="0" borderId="10" xfId="0" applyBorder="1" applyAlignment="1">
      <alignment horizontal="left" vertical="center" wrapText="1"/>
    </xf>
    <xf numFmtId="0" fontId="0" fillId="0" borderId="2" xfId="0" applyBorder="1" applyAlignment="1">
      <alignment horizontal="left" vertical="center"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B63"/>
  <sheetViews>
    <sheetView tabSelected="1" view="pageBreakPreview" topLeftCell="B1" zoomScale="60" zoomScaleNormal="80" workbookViewId="0">
      <selection activeCell="E57" sqref="E57:N57"/>
    </sheetView>
  </sheetViews>
  <sheetFormatPr defaultRowHeight="15"/>
  <cols>
    <col min="1" max="1" width="0.85546875" customWidth="1"/>
    <col min="2" max="2" width="8.42578125" customWidth="1"/>
    <col min="3" max="3" width="8.42578125" style="10" customWidth="1"/>
    <col min="4" max="4" width="23.85546875" customWidth="1"/>
    <col min="5" max="5" width="87" customWidth="1"/>
    <col min="9" max="9" width="9.140625" customWidth="1"/>
    <col min="10" max="10" width="19.5703125" style="7" customWidth="1"/>
    <col min="11" max="11" width="16" style="7" customWidth="1"/>
    <col min="12" max="12" width="18.28515625" style="9" customWidth="1"/>
    <col min="13" max="13" width="39" customWidth="1"/>
    <col min="14" max="14" width="3.28515625" customWidth="1"/>
    <col min="24" max="27" width="9.140625" style="10"/>
  </cols>
  <sheetData>
    <row r="1" spans="1:28">
      <c r="M1" s="19" t="s">
        <v>89</v>
      </c>
    </row>
    <row r="2" spans="1:28">
      <c r="B2" s="50" t="s">
        <v>9</v>
      </c>
      <c r="C2" s="50"/>
      <c r="D2" s="50"/>
      <c r="E2" s="50"/>
      <c r="F2" s="50"/>
      <c r="G2" s="50"/>
      <c r="H2" s="50"/>
      <c r="I2" s="50"/>
      <c r="J2" s="50"/>
      <c r="K2" s="50"/>
      <c r="L2" s="50"/>
      <c r="M2" s="50"/>
    </row>
    <row r="3" spans="1:28">
      <c r="B3" t="s">
        <v>19</v>
      </c>
      <c r="C3" s="10" t="s">
        <v>150</v>
      </c>
      <c r="D3" s="23"/>
      <c r="E3" s="22"/>
      <c r="M3" s="19"/>
      <c r="N3" s="3"/>
    </row>
    <row r="4" spans="1:28" s="11" customFormat="1" ht="15" customHeight="1">
      <c r="B4" s="51" t="s">
        <v>0</v>
      </c>
      <c r="C4" s="54" t="s">
        <v>21</v>
      </c>
      <c r="D4" s="51" t="s">
        <v>14</v>
      </c>
      <c r="E4" s="51" t="s">
        <v>1</v>
      </c>
      <c r="F4" s="51" t="s">
        <v>13</v>
      </c>
      <c r="G4" s="53"/>
      <c r="H4" s="53"/>
      <c r="I4" s="53"/>
      <c r="J4" s="58" t="s">
        <v>152</v>
      </c>
      <c r="K4" s="56" t="s">
        <v>16</v>
      </c>
      <c r="L4" s="52" t="s">
        <v>18</v>
      </c>
      <c r="M4" s="51" t="s">
        <v>2</v>
      </c>
      <c r="N4" s="12"/>
    </row>
    <row r="5" spans="1:28" s="13" customFormat="1" ht="67.150000000000006" customHeight="1">
      <c r="B5" s="51"/>
      <c r="C5" s="55"/>
      <c r="D5" s="51"/>
      <c r="E5" s="51"/>
      <c r="F5" s="51"/>
      <c r="G5" s="8" t="s">
        <v>154</v>
      </c>
      <c r="H5" s="8" t="s">
        <v>155</v>
      </c>
      <c r="I5" s="8" t="s">
        <v>15</v>
      </c>
      <c r="J5" s="59"/>
      <c r="K5" s="57"/>
      <c r="L5" s="52"/>
      <c r="M5" s="51"/>
    </row>
    <row r="6" spans="1:28" s="11" customFormat="1">
      <c r="B6" s="14">
        <v>1</v>
      </c>
      <c r="C6" s="24">
        <v>2</v>
      </c>
      <c r="D6" s="14">
        <v>3</v>
      </c>
      <c r="E6" s="14">
        <v>4</v>
      </c>
      <c r="F6" s="14">
        <v>5</v>
      </c>
      <c r="G6" s="14">
        <v>7</v>
      </c>
      <c r="H6" s="14">
        <v>8</v>
      </c>
      <c r="I6" s="14">
        <v>10</v>
      </c>
      <c r="J6" s="14">
        <v>11</v>
      </c>
      <c r="K6" s="14">
        <v>12</v>
      </c>
      <c r="L6" s="14">
        <v>13</v>
      </c>
      <c r="M6" s="14">
        <v>14</v>
      </c>
    </row>
    <row r="7" spans="1:28" ht="69" customHeight="1">
      <c r="A7" s="10"/>
      <c r="B7" s="6">
        <f t="shared" ref="B7:B47" si="0">ROW()-6</f>
        <v>1</v>
      </c>
      <c r="C7" s="6" t="s">
        <v>33</v>
      </c>
      <c r="D7" s="1" t="s">
        <v>34</v>
      </c>
      <c r="E7" s="1" t="s">
        <v>98</v>
      </c>
      <c r="F7" s="4" t="s">
        <v>35</v>
      </c>
      <c r="G7" s="30">
        <v>40</v>
      </c>
      <c r="H7" s="30">
        <v>40</v>
      </c>
      <c r="I7" s="30">
        <f>SUM(G7:H7)</f>
        <v>80</v>
      </c>
      <c r="J7" s="5">
        <v>336.44</v>
      </c>
      <c r="K7" s="5">
        <f>J7*I7</f>
        <v>26915.200000000001</v>
      </c>
      <c r="L7" s="5">
        <f>K7*1.18</f>
        <v>31759.935999999998</v>
      </c>
      <c r="M7" s="1" t="s">
        <v>96</v>
      </c>
      <c r="N7" s="10"/>
      <c r="O7" s="10"/>
      <c r="P7" s="10"/>
      <c r="Q7" s="10"/>
      <c r="R7" s="10"/>
      <c r="S7" s="10"/>
      <c r="T7" s="10"/>
      <c r="U7" s="10"/>
      <c r="V7" s="10"/>
      <c r="W7" s="10"/>
      <c r="AB7" s="10"/>
    </row>
    <row r="8" spans="1:28" s="10" customFormat="1" ht="49.5" customHeight="1">
      <c r="B8" s="6">
        <f t="shared" si="0"/>
        <v>2</v>
      </c>
      <c r="C8" s="6" t="s">
        <v>36</v>
      </c>
      <c r="D8" s="1" t="s">
        <v>37</v>
      </c>
      <c r="E8" s="1" t="s">
        <v>122</v>
      </c>
      <c r="F8" s="4" t="s">
        <v>35</v>
      </c>
      <c r="G8" s="30">
        <v>150</v>
      </c>
      <c r="H8" s="30">
        <v>150</v>
      </c>
      <c r="I8" s="30">
        <f t="shared" ref="I8:I47" si="1">SUM(G8:H8)</f>
        <v>300</v>
      </c>
      <c r="J8" s="5">
        <v>59.33</v>
      </c>
      <c r="K8" s="5">
        <f t="shared" ref="K8:K47" si="2">J8*I8</f>
        <v>17799</v>
      </c>
      <c r="L8" s="5">
        <f t="shared" ref="L8:L47" si="3">K8*1.18</f>
        <v>21002.82</v>
      </c>
      <c r="M8" s="1" t="s">
        <v>96</v>
      </c>
    </row>
    <row r="9" spans="1:28" ht="48.75" customHeight="1">
      <c r="A9" s="10"/>
      <c r="B9" s="6">
        <f t="shared" si="0"/>
        <v>3</v>
      </c>
      <c r="C9" s="6" t="s">
        <v>38</v>
      </c>
      <c r="D9" s="1" t="s">
        <v>39</v>
      </c>
      <c r="E9" s="1" t="s">
        <v>99</v>
      </c>
      <c r="F9" s="4" t="s">
        <v>35</v>
      </c>
      <c r="G9" s="30">
        <v>70</v>
      </c>
      <c r="H9" s="30">
        <v>70</v>
      </c>
      <c r="I9" s="30">
        <f t="shared" si="1"/>
        <v>140</v>
      </c>
      <c r="J9" s="5">
        <v>422.04</v>
      </c>
      <c r="K9" s="5">
        <f t="shared" si="2"/>
        <v>59085.600000000006</v>
      </c>
      <c r="L9" s="5">
        <f t="shared" si="3"/>
        <v>69721.008000000002</v>
      </c>
      <c r="M9" s="1" t="s">
        <v>96</v>
      </c>
      <c r="N9" s="10"/>
      <c r="O9" s="10"/>
      <c r="P9" s="10"/>
      <c r="Q9" s="10"/>
      <c r="R9" s="10"/>
      <c r="S9" s="10"/>
      <c r="T9" s="10"/>
      <c r="U9" s="10"/>
      <c r="V9" s="10"/>
      <c r="W9" s="10"/>
      <c r="AB9" s="10"/>
    </row>
    <row r="10" spans="1:28" ht="49.5" customHeight="1">
      <c r="A10" s="10"/>
      <c r="B10" s="6">
        <f t="shared" si="0"/>
        <v>4</v>
      </c>
      <c r="C10" s="6" t="s">
        <v>40</v>
      </c>
      <c r="D10" s="1" t="s">
        <v>41</v>
      </c>
      <c r="E10" s="1" t="s">
        <v>100</v>
      </c>
      <c r="F10" s="4" t="s">
        <v>35</v>
      </c>
      <c r="G10" s="30">
        <v>70</v>
      </c>
      <c r="H10" s="30">
        <v>70</v>
      </c>
      <c r="I10" s="30">
        <f t="shared" si="1"/>
        <v>140</v>
      </c>
      <c r="J10" s="5">
        <v>389.83</v>
      </c>
      <c r="K10" s="5">
        <f t="shared" si="2"/>
        <v>54576.2</v>
      </c>
      <c r="L10" s="5">
        <f t="shared" si="3"/>
        <v>64399.91599999999</v>
      </c>
      <c r="M10" s="1" t="s">
        <v>96</v>
      </c>
      <c r="N10" s="10"/>
      <c r="O10" s="10"/>
      <c r="P10" s="10"/>
      <c r="Q10" s="10"/>
      <c r="R10" s="10"/>
      <c r="S10" s="10"/>
      <c r="T10" s="10"/>
      <c r="U10" s="10"/>
      <c r="V10" s="10"/>
      <c r="W10" s="10"/>
      <c r="AB10" s="10"/>
    </row>
    <row r="11" spans="1:28" ht="33.75" customHeight="1">
      <c r="A11" s="10"/>
      <c r="B11" s="6">
        <f t="shared" si="0"/>
        <v>5</v>
      </c>
      <c r="C11" s="6" t="s">
        <v>42</v>
      </c>
      <c r="D11" s="1" t="s">
        <v>43</v>
      </c>
      <c r="E11" s="1" t="s">
        <v>101</v>
      </c>
      <c r="F11" s="4" t="s">
        <v>35</v>
      </c>
      <c r="G11" s="30">
        <v>130</v>
      </c>
      <c r="H11" s="30">
        <v>130</v>
      </c>
      <c r="I11" s="30">
        <f t="shared" si="1"/>
        <v>260</v>
      </c>
      <c r="J11" s="5">
        <v>372.88</v>
      </c>
      <c r="K11" s="5">
        <f t="shared" si="2"/>
        <v>96948.800000000003</v>
      </c>
      <c r="L11" s="5">
        <f t="shared" si="3"/>
        <v>114399.584</v>
      </c>
      <c r="M11" s="1" t="s">
        <v>96</v>
      </c>
      <c r="N11" s="10"/>
      <c r="O11" s="10"/>
      <c r="P11" s="10"/>
      <c r="Q11" s="10"/>
      <c r="R11" s="10"/>
      <c r="S11" s="10"/>
      <c r="T11" s="10"/>
      <c r="U11" s="10"/>
      <c r="V11" s="10"/>
      <c r="W11" s="10"/>
      <c r="AB11" s="10"/>
    </row>
    <row r="12" spans="1:28" ht="33" customHeight="1">
      <c r="A12" s="10"/>
      <c r="B12" s="6">
        <f t="shared" si="0"/>
        <v>6</v>
      </c>
      <c r="C12" s="6" t="s">
        <v>44</v>
      </c>
      <c r="D12" s="1" t="s">
        <v>45</v>
      </c>
      <c r="E12" s="1" t="s">
        <v>102</v>
      </c>
      <c r="F12" s="4" t="s">
        <v>35</v>
      </c>
      <c r="G12" s="30">
        <v>50</v>
      </c>
      <c r="H12" s="30">
        <v>50</v>
      </c>
      <c r="I12" s="30">
        <f t="shared" si="1"/>
        <v>100</v>
      </c>
      <c r="J12" s="5">
        <v>74.58</v>
      </c>
      <c r="K12" s="5">
        <f t="shared" si="2"/>
        <v>7458</v>
      </c>
      <c r="L12" s="5">
        <f t="shared" si="3"/>
        <v>8800.4399999999987</v>
      </c>
      <c r="M12" s="1" t="s">
        <v>96</v>
      </c>
      <c r="N12" s="10"/>
      <c r="O12" s="10"/>
      <c r="P12" s="10"/>
      <c r="Q12" s="10"/>
      <c r="R12" s="10"/>
      <c r="S12" s="10"/>
      <c r="T12" s="10"/>
      <c r="U12" s="10"/>
      <c r="V12" s="10"/>
      <c r="W12" s="10"/>
      <c r="AB12" s="10"/>
    </row>
    <row r="13" spans="1:28" s="10" customFormat="1" ht="32.25" customHeight="1">
      <c r="B13" s="6">
        <f t="shared" si="0"/>
        <v>7</v>
      </c>
      <c r="C13" s="6" t="s">
        <v>46</v>
      </c>
      <c r="D13" s="1" t="s">
        <v>47</v>
      </c>
      <c r="E13" s="1" t="s">
        <v>103</v>
      </c>
      <c r="F13" s="4" t="s">
        <v>35</v>
      </c>
      <c r="G13" s="30">
        <v>50</v>
      </c>
      <c r="H13" s="30" t="s">
        <v>97</v>
      </c>
      <c r="I13" s="30">
        <f t="shared" si="1"/>
        <v>50</v>
      </c>
      <c r="J13" s="5">
        <v>652.54999999999995</v>
      </c>
      <c r="K13" s="5">
        <f t="shared" si="2"/>
        <v>32627.499999999996</v>
      </c>
      <c r="L13" s="5">
        <f t="shared" si="3"/>
        <v>38500.449999999997</v>
      </c>
      <c r="M13" s="1" t="s">
        <v>96</v>
      </c>
    </row>
    <row r="14" spans="1:28" s="10" customFormat="1" ht="108.75" customHeight="1">
      <c r="B14" s="6">
        <f t="shared" si="0"/>
        <v>8</v>
      </c>
      <c r="C14" s="6" t="s">
        <v>48</v>
      </c>
      <c r="D14" s="1" t="s">
        <v>123</v>
      </c>
      <c r="E14" s="1" t="s">
        <v>104</v>
      </c>
      <c r="F14" s="4" t="s">
        <v>35</v>
      </c>
      <c r="G14" s="30">
        <v>80</v>
      </c>
      <c r="H14" s="30">
        <v>80</v>
      </c>
      <c r="I14" s="30">
        <f t="shared" si="1"/>
        <v>160</v>
      </c>
      <c r="J14" s="5">
        <v>262.72000000000003</v>
      </c>
      <c r="K14" s="5">
        <f t="shared" si="2"/>
        <v>42035.200000000004</v>
      </c>
      <c r="L14" s="5">
        <f t="shared" si="3"/>
        <v>49601.536</v>
      </c>
      <c r="M14" s="1" t="s">
        <v>96</v>
      </c>
    </row>
    <row r="15" spans="1:28" ht="39" customHeight="1">
      <c r="A15" s="10"/>
      <c r="B15" s="6">
        <f t="shared" si="0"/>
        <v>9</v>
      </c>
      <c r="C15" s="6" t="s">
        <v>49</v>
      </c>
      <c r="D15" s="1" t="s">
        <v>124</v>
      </c>
      <c r="E15" s="44" t="s">
        <v>105</v>
      </c>
      <c r="F15" s="4" t="s">
        <v>35</v>
      </c>
      <c r="G15" s="30">
        <v>180</v>
      </c>
      <c r="H15" s="30">
        <v>180</v>
      </c>
      <c r="I15" s="30">
        <f t="shared" si="1"/>
        <v>360</v>
      </c>
      <c r="J15" s="5">
        <v>228.82</v>
      </c>
      <c r="K15" s="5">
        <f t="shared" si="2"/>
        <v>82375.199999999997</v>
      </c>
      <c r="L15" s="5">
        <f t="shared" si="3"/>
        <v>97202.73599999999</v>
      </c>
      <c r="M15" s="1" t="s">
        <v>96</v>
      </c>
      <c r="N15" s="10"/>
      <c r="O15" s="10"/>
      <c r="P15" s="10"/>
      <c r="Q15" s="10"/>
      <c r="R15" s="10"/>
      <c r="S15" s="10"/>
      <c r="T15" s="10"/>
      <c r="U15" s="10"/>
      <c r="V15" s="10"/>
      <c r="W15" s="10"/>
      <c r="AB15" s="10"/>
    </row>
    <row r="16" spans="1:28" ht="34.5" customHeight="1">
      <c r="A16" s="10"/>
      <c r="B16" s="6">
        <f t="shared" si="0"/>
        <v>10</v>
      </c>
      <c r="C16" s="6" t="s">
        <v>50</v>
      </c>
      <c r="D16" s="1" t="s">
        <v>125</v>
      </c>
      <c r="E16" s="45"/>
      <c r="F16" s="4" t="s">
        <v>35</v>
      </c>
      <c r="G16" s="30">
        <v>60</v>
      </c>
      <c r="H16" s="30">
        <v>40</v>
      </c>
      <c r="I16" s="30">
        <f t="shared" si="1"/>
        <v>100</v>
      </c>
      <c r="J16" s="5">
        <v>652.54999999999995</v>
      </c>
      <c r="K16" s="5">
        <f t="shared" si="2"/>
        <v>65254.999999999993</v>
      </c>
      <c r="L16" s="5">
        <f t="shared" si="3"/>
        <v>77000.899999999994</v>
      </c>
      <c r="M16" s="1" t="s">
        <v>96</v>
      </c>
      <c r="N16" s="10"/>
      <c r="O16" s="10"/>
      <c r="P16" s="10"/>
      <c r="Q16" s="10"/>
      <c r="R16" s="10"/>
      <c r="S16" s="10"/>
      <c r="T16" s="10"/>
      <c r="U16" s="10"/>
      <c r="V16" s="10"/>
      <c r="W16" s="10"/>
      <c r="AB16" s="10"/>
    </row>
    <row r="17" spans="2:13" s="10" customFormat="1" ht="36" customHeight="1">
      <c r="B17" s="6">
        <v>11</v>
      </c>
      <c r="C17" s="6" t="s">
        <v>53</v>
      </c>
      <c r="D17" s="1" t="s">
        <v>126</v>
      </c>
      <c r="E17" s="45"/>
      <c r="F17" s="4" t="s">
        <v>35</v>
      </c>
      <c r="G17" s="30">
        <v>180</v>
      </c>
      <c r="H17" s="30">
        <v>150</v>
      </c>
      <c r="I17" s="30">
        <f t="shared" ref="I17:I32" si="4">SUM(G17:H17)</f>
        <v>330</v>
      </c>
      <c r="J17" s="5">
        <v>283.89999999999998</v>
      </c>
      <c r="K17" s="5">
        <f t="shared" ref="K17:K32" si="5">J17*I17</f>
        <v>93686.999999999985</v>
      </c>
      <c r="L17" s="5">
        <f t="shared" ref="L17:L32" si="6">K17*1.18</f>
        <v>110550.65999999997</v>
      </c>
      <c r="M17" s="1" t="s">
        <v>96</v>
      </c>
    </row>
    <row r="18" spans="2:13" s="10" customFormat="1" ht="36.75" customHeight="1">
      <c r="B18" s="6">
        <v>12</v>
      </c>
      <c r="C18" s="6" t="s">
        <v>55</v>
      </c>
      <c r="D18" s="1" t="s">
        <v>127</v>
      </c>
      <c r="E18" s="45"/>
      <c r="F18" s="4" t="s">
        <v>35</v>
      </c>
      <c r="G18" s="30">
        <v>6</v>
      </c>
      <c r="H18" s="30">
        <v>6</v>
      </c>
      <c r="I18" s="30">
        <f t="shared" si="4"/>
        <v>12</v>
      </c>
      <c r="J18" s="5">
        <v>983.06</v>
      </c>
      <c r="K18" s="5">
        <f t="shared" si="5"/>
        <v>11796.72</v>
      </c>
      <c r="L18" s="5">
        <f t="shared" si="6"/>
        <v>13920.129599999998</v>
      </c>
      <c r="M18" s="1" t="s">
        <v>96</v>
      </c>
    </row>
    <row r="19" spans="2:13" s="10" customFormat="1" ht="35.25" customHeight="1">
      <c r="B19" s="6">
        <v>13</v>
      </c>
      <c r="C19" s="6" t="s">
        <v>56</v>
      </c>
      <c r="D19" s="1" t="s">
        <v>128</v>
      </c>
      <c r="E19" s="45"/>
      <c r="F19" s="4" t="s">
        <v>35</v>
      </c>
      <c r="G19" s="30">
        <v>130</v>
      </c>
      <c r="H19" s="30">
        <v>130</v>
      </c>
      <c r="I19" s="30">
        <f t="shared" si="4"/>
        <v>260</v>
      </c>
      <c r="J19" s="5">
        <v>330.51</v>
      </c>
      <c r="K19" s="5">
        <f t="shared" si="5"/>
        <v>85932.599999999991</v>
      </c>
      <c r="L19" s="5">
        <f t="shared" si="6"/>
        <v>101400.46799999998</v>
      </c>
      <c r="M19" s="1" t="s">
        <v>96</v>
      </c>
    </row>
    <row r="20" spans="2:13" s="10" customFormat="1" ht="37.5" customHeight="1">
      <c r="B20" s="6">
        <v>14</v>
      </c>
      <c r="C20" s="6" t="s">
        <v>59</v>
      </c>
      <c r="D20" s="1" t="s">
        <v>129</v>
      </c>
      <c r="E20" s="45"/>
      <c r="F20" s="4" t="s">
        <v>35</v>
      </c>
      <c r="G20" s="30">
        <v>5</v>
      </c>
      <c r="H20" s="30" t="s">
        <v>97</v>
      </c>
      <c r="I20" s="30">
        <f t="shared" si="4"/>
        <v>5</v>
      </c>
      <c r="J20" s="5">
        <v>1394.07</v>
      </c>
      <c r="K20" s="5">
        <f t="shared" si="5"/>
        <v>6970.3499999999995</v>
      </c>
      <c r="L20" s="5">
        <f t="shared" si="6"/>
        <v>8225.012999999999</v>
      </c>
      <c r="M20" s="1" t="s">
        <v>96</v>
      </c>
    </row>
    <row r="21" spans="2:13" s="10" customFormat="1" ht="35.25" customHeight="1">
      <c r="B21" s="6">
        <v>15</v>
      </c>
      <c r="C21" s="6" t="s">
        <v>60</v>
      </c>
      <c r="D21" s="1" t="s">
        <v>130</v>
      </c>
      <c r="E21" s="45"/>
      <c r="F21" s="4" t="s">
        <v>35</v>
      </c>
      <c r="G21" s="30">
        <v>0</v>
      </c>
      <c r="H21" s="30">
        <v>0</v>
      </c>
      <c r="I21" s="30">
        <f t="shared" si="4"/>
        <v>0</v>
      </c>
      <c r="J21" s="5">
        <v>3974.07</v>
      </c>
      <c r="K21" s="5">
        <f t="shared" si="5"/>
        <v>0</v>
      </c>
      <c r="L21" s="5">
        <f t="shared" si="6"/>
        <v>0</v>
      </c>
      <c r="M21" s="1" t="s">
        <v>96</v>
      </c>
    </row>
    <row r="22" spans="2:13" s="10" customFormat="1" ht="36.75" customHeight="1">
      <c r="B22" s="6">
        <v>16</v>
      </c>
      <c r="C22" s="6" t="s">
        <v>61</v>
      </c>
      <c r="D22" s="1" t="s">
        <v>131</v>
      </c>
      <c r="E22" s="45"/>
      <c r="F22" s="4" t="s">
        <v>35</v>
      </c>
      <c r="G22" s="30">
        <v>80</v>
      </c>
      <c r="H22" s="30">
        <v>80</v>
      </c>
      <c r="I22" s="30">
        <f t="shared" si="4"/>
        <v>160</v>
      </c>
      <c r="J22" s="5">
        <v>449.16</v>
      </c>
      <c r="K22" s="5">
        <f t="shared" si="5"/>
        <v>71865.600000000006</v>
      </c>
      <c r="L22" s="5">
        <f t="shared" si="6"/>
        <v>84801.407999999996</v>
      </c>
      <c r="M22" s="1" t="s">
        <v>96</v>
      </c>
    </row>
    <row r="23" spans="2:13" s="10" customFormat="1" ht="35.25" customHeight="1">
      <c r="B23" s="6">
        <v>17</v>
      </c>
      <c r="C23" s="6" t="s">
        <v>64</v>
      </c>
      <c r="D23" s="1" t="s">
        <v>132</v>
      </c>
      <c r="E23" s="45"/>
      <c r="F23" s="4" t="s">
        <v>35</v>
      </c>
      <c r="G23" s="30">
        <v>0</v>
      </c>
      <c r="H23" s="30">
        <v>2</v>
      </c>
      <c r="I23" s="30">
        <f t="shared" si="4"/>
        <v>2</v>
      </c>
      <c r="J23" s="5">
        <v>4237.29</v>
      </c>
      <c r="K23" s="5">
        <f t="shared" si="5"/>
        <v>8474.58</v>
      </c>
      <c r="L23" s="5">
        <f t="shared" si="6"/>
        <v>10000.0044</v>
      </c>
      <c r="M23" s="1" t="s">
        <v>96</v>
      </c>
    </row>
    <row r="24" spans="2:13" s="10" customFormat="1" ht="37.5" customHeight="1">
      <c r="B24" s="6">
        <v>18</v>
      </c>
      <c r="C24" s="6" t="s">
        <v>65</v>
      </c>
      <c r="D24" s="1" t="s">
        <v>133</v>
      </c>
      <c r="E24" s="46"/>
      <c r="F24" s="4" t="s">
        <v>35</v>
      </c>
      <c r="G24" s="30">
        <v>4</v>
      </c>
      <c r="H24" s="30">
        <v>0</v>
      </c>
      <c r="I24" s="30">
        <f t="shared" si="4"/>
        <v>4</v>
      </c>
      <c r="J24" s="5">
        <v>4576.28</v>
      </c>
      <c r="K24" s="5">
        <f t="shared" si="5"/>
        <v>18305.12</v>
      </c>
      <c r="L24" s="5">
        <f t="shared" si="6"/>
        <v>21600.041599999997</v>
      </c>
      <c r="M24" s="1" t="s">
        <v>96</v>
      </c>
    </row>
    <row r="25" spans="2:13" s="10" customFormat="1" ht="46.5" customHeight="1">
      <c r="B25" s="6">
        <v>19</v>
      </c>
      <c r="C25" s="6" t="s">
        <v>51</v>
      </c>
      <c r="D25" s="1" t="s">
        <v>134</v>
      </c>
      <c r="E25" s="44" t="s">
        <v>106</v>
      </c>
      <c r="F25" s="4" t="s">
        <v>35</v>
      </c>
      <c r="G25" s="30">
        <v>40</v>
      </c>
      <c r="H25" s="30">
        <v>30</v>
      </c>
      <c r="I25" s="30">
        <f t="shared" si="4"/>
        <v>70</v>
      </c>
      <c r="J25" s="5">
        <v>926.28</v>
      </c>
      <c r="K25" s="5">
        <f t="shared" si="5"/>
        <v>64839.6</v>
      </c>
      <c r="L25" s="5">
        <f t="shared" si="6"/>
        <v>76510.727999999988</v>
      </c>
      <c r="M25" s="1" t="s">
        <v>96</v>
      </c>
    </row>
    <row r="26" spans="2:13" s="10" customFormat="1" ht="45.75" customHeight="1">
      <c r="B26" s="6">
        <v>20</v>
      </c>
      <c r="C26" s="6" t="s">
        <v>54</v>
      </c>
      <c r="D26" s="1" t="s">
        <v>135</v>
      </c>
      <c r="E26" s="45"/>
      <c r="F26" s="4" t="s">
        <v>35</v>
      </c>
      <c r="G26" s="30">
        <v>180</v>
      </c>
      <c r="H26" s="30">
        <v>180</v>
      </c>
      <c r="I26" s="30">
        <f t="shared" si="4"/>
        <v>360</v>
      </c>
      <c r="J26" s="5">
        <v>527.97</v>
      </c>
      <c r="K26" s="5">
        <f t="shared" si="5"/>
        <v>190069.2</v>
      </c>
      <c r="L26" s="5">
        <f t="shared" si="6"/>
        <v>224281.65599999999</v>
      </c>
      <c r="M26" s="1" t="s">
        <v>96</v>
      </c>
    </row>
    <row r="27" spans="2:13" s="10" customFormat="1" ht="45" customHeight="1">
      <c r="B27" s="6">
        <v>21</v>
      </c>
      <c r="C27" s="6" t="s">
        <v>80</v>
      </c>
      <c r="D27" s="1" t="s">
        <v>136</v>
      </c>
      <c r="E27" s="45"/>
      <c r="F27" s="4" t="s">
        <v>35</v>
      </c>
      <c r="G27" s="30">
        <v>6</v>
      </c>
      <c r="H27" s="30">
        <v>6</v>
      </c>
      <c r="I27" s="30">
        <f t="shared" si="4"/>
        <v>12</v>
      </c>
      <c r="J27" s="5">
        <v>1329.67</v>
      </c>
      <c r="K27" s="5">
        <f t="shared" si="5"/>
        <v>15956.04</v>
      </c>
      <c r="L27" s="5">
        <f t="shared" si="6"/>
        <v>18828.127199999999</v>
      </c>
      <c r="M27" s="1" t="s">
        <v>96</v>
      </c>
    </row>
    <row r="28" spans="2:13" s="10" customFormat="1" ht="51.75" customHeight="1">
      <c r="B28" s="6">
        <v>22</v>
      </c>
      <c r="C28" s="6" t="s">
        <v>57</v>
      </c>
      <c r="D28" s="1" t="s">
        <v>137</v>
      </c>
      <c r="E28" s="45"/>
      <c r="F28" s="4" t="s">
        <v>35</v>
      </c>
      <c r="G28" s="30">
        <v>100</v>
      </c>
      <c r="H28" s="30">
        <v>100</v>
      </c>
      <c r="I28" s="30">
        <f t="shared" si="4"/>
        <v>200</v>
      </c>
      <c r="J28" s="5">
        <v>576.28</v>
      </c>
      <c r="K28" s="5">
        <f t="shared" si="5"/>
        <v>115256</v>
      </c>
      <c r="L28" s="5">
        <f t="shared" si="6"/>
        <v>136002.07999999999</v>
      </c>
      <c r="M28" s="1" t="s">
        <v>96</v>
      </c>
    </row>
    <row r="29" spans="2:13" s="10" customFormat="1" ht="50.25" customHeight="1">
      <c r="B29" s="6">
        <v>23</v>
      </c>
      <c r="C29" s="6" t="s">
        <v>62</v>
      </c>
      <c r="D29" s="1" t="s">
        <v>138</v>
      </c>
      <c r="E29" s="46"/>
      <c r="F29" s="4" t="s">
        <v>35</v>
      </c>
      <c r="G29" s="30">
        <v>80</v>
      </c>
      <c r="H29" s="30">
        <v>80</v>
      </c>
      <c r="I29" s="30">
        <f t="shared" si="4"/>
        <v>160</v>
      </c>
      <c r="J29" s="5">
        <v>703.39</v>
      </c>
      <c r="K29" s="5">
        <f t="shared" si="5"/>
        <v>112542.39999999999</v>
      </c>
      <c r="L29" s="5">
        <f t="shared" si="6"/>
        <v>132800.03199999998</v>
      </c>
      <c r="M29" s="1" t="s">
        <v>96</v>
      </c>
    </row>
    <row r="30" spans="2:13" s="10" customFormat="1" ht="78" customHeight="1">
      <c r="B30" s="6">
        <v>24</v>
      </c>
      <c r="C30" s="6" t="s">
        <v>52</v>
      </c>
      <c r="D30" s="1" t="s">
        <v>139</v>
      </c>
      <c r="E30" s="44" t="s">
        <v>107</v>
      </c>
      <c r="F30" s="4" t="s">
        <v>35</v>
      </c>
      <c r="G30" s="30">
        <v>15</v>
      </c>
      <c r="H30" s="30">
        <v>15</v>
      </c>
      <c r="I30" s="30">
        <f t="shared" si="4"/>
        <v>30</v>
      </c>
      <c r="J30" s="5">
        <v>1175.43</v>
      </c>
      <c r="K30" s="5">
        <f t="shared" si="5"/>
        <v>35262.9</v>
      </c>
      <c r="L30" s="5">
        <f t="shared" si="6"/>
        <v>41610.222000000002</v>
      </c>
      <c r="M30" s="1" t="s">
        <v>96</v>
      </c>
    </row>
    <row r="31" spans="2:13" s="10" customFormat="1" ht="79.5" customHeight="1">
      <c r="B31" s="6">
        <f t="shared" si="0"/>
        <v>25</v>
      </c>
      <c r="C31" s="6" t="s">
        <v>58</v>
      </c>
      <c r="D31" s="1" t="s">
        <v>140</v>
      </c>
      <c r="E31" s="45"/>
      <c r="F31" s="4" t="s">
        <v>35</v>
      </c>
      <c r="G31" s="30">
        <v>30</v>
      </c>
      <c r="H31" s="30">
        <v>30</v>
      </c>
      <c r="I31" s="30">
        <f t="shared" si="4"/>
        <v>60</v>
      </c>
      <c r="J31" s="5">
        <v>807.63</v>
      </c>
      <c r="K31" s="5">
        <f t="shared" si="5"/>
        <v>48457.8</v>
      </c>
      <c r="L31" s="5">
        <f t="shared" si="6"/>
        <v>57180.203999999998</v>
      </c>
      <c r="M31" s="1" t="s">
        <v>96</v>
      </c>
    </row>
    <row r="32" spans="2:13" s="10" customFormat="1" ht="84" customHeight="1">
      <c r="B32" s="6">
        <f t="shared" si="0"/>
        <v>26</v>
      </c>
      <c r="C32" s="6" t="s">
        <v>63</v>
      </c>
      <c r="D32" s="1" t="s">
        <v>141</v>
      </c>
      <c r="E32" s="46"/>
      <c r="F32" s="4" t="s">
        <v>35</v>
      </c>
      <c r="G32" s="30">
        <v>40</v>
      </c>
      <c r="H32" s="30">
        <v>40</v>
      </c>
      <c r="I32" s="30">
        <f t="shared" si="4"/>
        <v>80</v>
      </c>
      <c r="J32" s="5">
        <v>953.39</v>
      </c>
      <c r="K32" s="5">
        <f t="shared" si="5"/>
        <v>76271.199999999997</v>
      </c>
      <c r="L32" s="5">
        <f t="shared" si="6"/>
        <v>90000.015999999989</v>
      </c>
      <c r="M32" s="1" t="s">
        <v>96</v>
      </c>
    </row>
    <row r="33" spans="1:28" ht="33.75" customHeight="1">
      <c r="A33" s="10"/>
      <c r="B33" s="6">
        <f t="shared" si="0"/>
        <v>27</v>
      </c>
      <c r="C33" s="6" t="s">
        <v>66</v>
      </c>
      <c r="D33" s="1" t="s">
        <v>142</v>
      </c>
      <c r="E33" s="44" t="s">
        <v>108</v>
      </c>
      <c r="F33" s="4" t="s">
        <v>35</v>
      </c>
      <c r="G33" s="30">
        <v>25</v>
      </c>
      <c r="H33" s="30">
        <v>25</v>
      </c>
      <c r="I33" s="30">
        <f t="shared" si="1"/>
        <v>50</v>
      </c>
      <c r="J33" s="5">
        <v>1932.21</v>
      </c>
      <c r="K33" s="5">
        <f t="shared" si="2"/>
        <v>96610.5</v>
      </c>
      <c r="L33" s="5">
        <f t="shared" si="3"/>
        <v>114000.39</v>
      </c>
      <c r="M33" s="1" t="s">
        <v>96</v>
      </c>
      <c r="N33" s="10"/>
      <c r="O33" s="10"/>
      <c r="P33" s="10"/>
      <c r="Q33" s="10"/>
      <c r="R33" s="10"/>
      <c r="S33" s="10"/>
      <c r="T33" s="10"/>
      <c r="U33" s="10"/>
      <c r="V33" s="10"/>
      <c r="W33" s="10"/>
      <c r="AB33" s="10"/>
    </row>
    <row r="34" spans="1:28" ht="36" customHeight="1">
      <c r="A34" s="10"/>
      <c r="B34" s="6">
        <f t="shared" si="0"/>
        <v>28</v>
      </c>
      <c r="C34" s="6" t="s">
        <v>67</v>
      </c>
      <c r="D34" s="1" t="s">
        <v>143</v>
      </c>
      <c r="E34" s="45"/>
      <c r="F34" s="4" t="s">
        <v>35</v>
      </c>
      <c r="G34" s="30">
        <v>5</v>
      </c>
      <c r="H34" s="30">
        <v>5</v>
      </c>
      <c r="I34" s="30">
        <f t="shared" si="1"/>
        <v>10</v>
      </c>
      <c r="J34" s="5">
        <v>2093.23</v>
      </c>
      <c r="K34" s="5">
        <f t="shared" si="2"/>
        <v>20932.3</v>
      </c>
      <c r="L34" s="5">
        <f t="shared" si="3"/>
        <v>24700.113999999998</v>
      </c>
      <c r="M34" s="1" t="s">
        <v>96</v>
      </c>
      <c r="N34" s="10"/>
      <c r="O34" s="10"/>
      <c r="P34" s="10"/>
      <c r="Q34" s="10"/>
      <c r="R34" s="10"/>
      <c r="S34" s="10"/>
      <c r="T34" s="10"/>
      <c r="U34" s="10"/>
      <c r="V34" s="10"/>
      <c r="W34" s="10"/>
      <c r="AB34" s="10"/>
    </row>
    <row r="35" spans="1:28" ht="40.5" customHeight="1">
      <c r="A35" s="10"/>
      <c r="B35" s="6">
        <f t="shared" si="0"/>
        <v>29</v>
      </c>
      <c r="C35" s="6" t="s">
        <v>68</v>
      </c>
      <c r="D35" s="1" t="s">
        <v>144</v>
      </c>
      <c r="E35" s="45"/>
      <c r="F35" s="4" t="s">
        <v>35</v>
      </c>
      <c r="G35" s="30">
        <v>2</v>
      </c>
      <c r="H35" s="30">
        <v>0</v>
      </c>
      <c r="I35" s="30">
        <f t="shared" si="1"/>
        <v>2</v>
      </c>
      <c r="J35" s="5">
        <v>3542.38</v>
      </c>
      <c r="K35" s="5">
        <f t="shared" si="2"/>
        <v>7084.76</v>
      </c>
      <c r="L35" s="5">
        <f t="shared" si="3"/>
        <v>8360.0167999999994</v>
      </c>
      <c r="M35" s="1" t="s">
        <v>96</v>
      </c>
      <c r="N35" s="10"/>
      <c r="O35" s="10"/>
      <c r="P35" s="10"/>
      <c r="Q35" s="10"/>
      <c r="R35" s="10"/>
      <c r="S35" s="10"/>
      <c r="T35" s="10"/>
      <c r="U35" s="10"/>
      <c r="V35" s="10"/>
      <c r="W35" s="10"/>
      <c r="AB35" s="10"/>
    </row>
    <row r="36" spans="1:28" ht="35.25" customHeight="1">
      <c r="A36" s="10"/>
      <c r="B36" s="6">
        <f t="shared" si="0"/>
        <v>30</v>
      </c>
      <c r="C36" s="6" t="s">
        <v>69</v>
      </c>
      <c r="D36" s="1" t="s">
        <v>145</v>
      </c>
      <c r="E36" s="45"/>
      <c r="F36" s="4" t="s">
        <v>35</v>
      </c>
      <c r="G36" s="30">
        <v>0</v>
      </c>
      <c r="H36" s="30">
        <v>2</v>
      </c>
      <c r="I36" s="30">
        <f t="shared" si="1"/>
        <v>2</v>
      </c>
      <c r="J36" s="5">
        <v>4147.46</v>
      </c>
      <c r="K36" s="5">
        <f t="shared" si="2"/>
        <v>8294.92</v>
      </c>
      <c r="L36" s="5">
        <f t="shared" si="3"/>
        <v>9788.0056000000004</v>
      </c>
      <c r="M36" s="1" t="s">
        <v>96</v>
      </c>
      <c r="N36" s="10"/>
      <c r="O36" s="10"/>
      <c r="P36" s="10"/>
      <c r="Q36" s="10"/>
      <c r="R36" s="10"/>
      <c r="S36" s="10"/>
      <c r="T36" s="10"/>
      <c r="U36" s="10"/>
      <c r="V36" s="10"/>
      <c r="W36" s="10"/>
      <c r="AB36" s="10"/>
    </row>
    <row r="37" spans="1:28" ht="33.75" customHeight="1">
      <c r="A37" s="10"/>
      <c r="B37" s="6">
        <f t="shared" si="0"/>
        <v>31</v>
      </c>
      <c r="C37" s="6" t="s">
        <v>70</v>
      </c>
      <c r="D37" s="1" t="s">
        <v>146</v>
      </c>
      <c r="E37" s="45"/>
      <c r="F37" s="4" t="s">
        <v>35</v>
      </c>
      <c r="G37" s="30">
        <v>0</v>
      </c>
      <c r="H37" s="30">
        <v>4</v>
      </c>
      <c r="I37" s="30">
        <f t="shared" si="1"/>
        <v>4</v>
      </c>
      <c r="J37" s="5">
        <v>3711.87</v>
      </c>
      <c r="K37" s="5">
        <f t="shared" si="2"/>
        <v>14847.48</v>
      </c>
      <c r="L37" s="5">
        <f t="shared" si="3"/>
        <v>17520.026399999999</v>
      </c>
      <c r="M37" s="1" t="s">
        <v>96</v>
      </c>
      <c r="N37" s="10"/>
      <c r="O37" s="10"/>
      <c r="P37" s="10"/>
      <c r="Q37" s="10"/>
      <c r="R37" s="10"/>
      <c r="S37" s="10"/>
      <c r="T37" s="10"/>
      <c r="U37" s="10"/>
      <c r="V37" s="10"/>
      <c r="W37" s="10"/>
      <c r="AB37" s="10"/>
    </row>
    <row r="38" spans="1:28" s="10" customFormat="1" ht="38.25" customHeight="1">
      <c r="B38" s="6">
        <v>32</v>
      </c>
      <c r="C38" s="6" t="s">
        <v>81</v>
      </c>
      <c r="D38" s="1" t="s">
        <v>147</v>
      </c>
      <c r="E38" s="45"/>
      <c r="F38" s="4" t="s">
        <v>35</v>
      </c>
      <c r="G38" s="30">
        <v>50</v>
      </c>
      <c r="H38" s="30">
        <v>50</v>
      </c>
      <c r="I38" s="30">
        <f t="shared" ref="I38:I39" si="7">SUM(G38:H38)</f>
        <v>100</v>
      </c>
      <c r="J38" s="5">
        <v>1495.77</v>
      </c>
      <c r="K38" s="5">
        <f t="shared" ref="K38:K39" si="8">J38*I38</f>
        <v>149577</v>
      </c>
      <c r="L38" s="5">
        <f t="shared" ref="L38:L39" si="9">K38*1.18</f>
        <v>176500.86</v>
      </c>
      <c r="M38" s="1" t="s">
        <v>96</v>
      </c>
    </row>
    <row r="39" spans="1:28" s="10" customFormat="1" ht="33" customHeight="1">
      <c r="B39" s="6">
        <v>33</v>
      </c>
      <c r="C39" s="6" t="s">
        <v>82</v>
      </c>
      <c r="D39" s="1" t="s">
        <v>148</v>
      </c>
      <c r="E39" s="46"/>
      <c r="F39" s="4" t="s">
        <v>35</v>
      </c>
      <c r="G39" s="30">
        <v>10</v>
      </c>
      <c r="H39" s="30">
        <v>10</v>
      </c>
      <c r="I39" s="30">
        <f t="shared" si="7"/>
        <v>20</v>
      </c>
      <c r="J39" s="5">
        <v>1932.21</v>
      </c>
      <c r="K39" s="5">
        <f t="shared" si="8"/>
        <v>38644.199999999997</v>
      </c>
      <c r="L39" s="5">
        <f t="shared" si="9"/>
        <v>45600.155999999995</v>
      </c>
      <c r="M39" s="1" t="s">
        <v>96</v>
      </c>
    </row>
    <row r="40" spans="1:28" ht="35.25" customHeight="1">
      <c r="A40" s="10"/>
      <c r="B40" s="6">
        <f t="shared" si="0"/>
        <v>34</v>
      </c>
      <c r="C40" s="6" t="s">
        <v>71</v>
      </c>
      <c r="D40" s="1" t="s">
        <v>109</v>
      </c>
      <c r="E40" s="1" t="s">
        <v>111</v>
      </c>
      <c r="F40" s="4" t="s">
        <v>35</v>
      </c>
      <c r="G40" s="30">
        <v>15000</v>
      </c>
      <c r="H40" s="30">
        <v>15000</v>
      </c>
      <c r="I40" s="30">
        <f t="shared" si="1"/>
        <v>30000</v>
      </c>
      <c r="J40" s="5">
        <v>2.12</v>
      </c>
      <c r="K40" s="5">
        <f t="shared" si="2"/>
        <v>63600</v>
      </c>
      <c r="L40" s="5">
        <f t="shared" si="3"/>
        <v>75048</v>
      </c>
      <c r="M40" s="1" t="s">
        <v>96</v>
      </c>
      <c r="N40" s="10"/>
      <c r="O40" s="10"/>
      <c r="P40" s="10"/>
      <c r="Q40" s="10"/>
      <c r="R40" s="10"/>
      <c r="S40" s="10"/>
      <c r="T40" s="10"/>
      <c r="U40" s="10"/>
      <c r="V40" s="10"/>
      <c r="W40" s="10"/>
      <c r="AB40" s="10"/>
    </row>
    <row r="41" spans="1:28" ht="153" customHeight="1">
      <c r="A41" s="10"/>
      <c r="B41" s="6">
        <f t="shared" si="0"/>
        <v>35</v>
      </c>
      <c r="C41" s="6" t="s">
        <v>72</v>
      </c>
      <c r="D41" s="1" t="s">
        <v>110</v>
      </c>
      <c r="E41" s="35" t="s">
        <v>117</v>
      </c>
      <c r="F41" s="4" t="s">
        <v>73</v>
      </c>
      <c r="G41" s="30">
        <v>40</v>
      </c>
      <c r="H41" s="30">
        <v>0</v>
      </c>
      <c r="I41" s="30">
        <f t="shared" si="1"/>
        <v>40</v>
      </c>
      <c r="J41" s="5">
        <v>230.51</v>
      </c>
      <c r="K41" s="5">
        <f t="shared" si="2"/>
        <v>9220.4</v>
      </c>
      <c r="L41" s="5">
        <f t="shared" si="3"/>
        <v>10880.071999999998</v>
      </c>
      <c r="M41" s="1" t="s">
        <v>96</v>
      </c>
      <c r="N41" s="10"/>
      <c r="O41" s="10"/>
      <c r="P41" s="10"/>
      <c r="Q41" s="10"/>
      <c r="R41" s="10"/>
      <c r="S41" s="10"/>
      <c r="T41" s="10"/>
      <c r="U41" s="10"/>
      <c r="V41" s="10"/>
      <c r="W41" s="10"/>
      <c r="AB41" s="10"/>
    </row>
    <row r="42" spans="1:28" ht="132" customHeight="1">
      <c r="A42" s="10"/>
      <c r="B42" s="6">
        <f t="shared" si="0"/>
        <v>36</v>
      </c>
      <c r="C42" s="6" t="s">
        <v>74</v>
      </c>
      <c r="D42" s="1" t="s">
        <v>75</v>
      </c>
      <c r="E42" s="35" t="s">
        <v>116</v>
      </c>
      <c r="F42" s="4" t="s">
        <v>73</v>
      </c>
      <c r="G42" s="30">
        <v>500</v>
      </c>
      <c r="H42" s="30">
        <v>0</v>
      </c>
      <c r="I42" s="30">
        <f t="shared" si="1"/>
        <v>500</v>
      </c>
      <c r="J42" s="5">
        <v>15.68</v>
      </c>
      <c r="K42" s="5">
        <f t="shared" si="2"/>
        <v>7840</v>
      </c>
      <c r="L42" s="5">
        <f t="shared" si="3"/>
        <v>9251.1999999999989</v>
      </c>
      <c r="M42" s="1" t="s">
        <v>96</v>
      </c>
      <c r="N42" s="10"/>
      <c r="O42" s="10"/>
      <c r="P42" s="10"/>
      <c r="Q42" s="10"/>
      <c r="R42" s="10"/>
      <c r="S42" s="10"/>
      <c r="T42" s="10"/>
      <c r="U42" s="10"/>
      <c r="V42" s="10"/>
      <c r="W42" s="10"/>
      <c r="AB42" s="10"/>
    </row>
    <row r="43" spans="1:28" ht="151.5" customHeight="1">
      <c r="A43" s="10"/>
      <c r="B43" s="6">
        <f t="shared" si="0"/>
        <v>37</v>
      </c>
      <c r="C43" s="6" t="s">
        <v>76</v>
      </c>
      <c r="D43" s="1" t="s">
        <v>77</v>
      </c>
      <c r="E43" s="35" t="s">
        <v>118</v>
      </c>
      <c r="F43" s="4" t="s">
        <v>78</v>
      </c>
      <c r="G43" s="30">
        <v>120</v>
      </c>
      <c r="H43" s="30">
        <v>0</v>
      </c>
      <c r="I43" s="30">
        <f t="shared" si="1"/>
        <v>120</v>
      </c>
      <c r="J43" s="5">
        <v>40.68</v>
      </c>
      <c r="K43" s="5">
        <f t="shared" si="2"/>
        <v>4881.6000000000004</v>
      </c>
      <c r="L43" s="5">
        <f t="shared" si="3"/>
        <v>5760.2880000000005</v>
      </c>
      <c r="M43" s="1" t="s">
        <v>96</v>
      </c>
      <c r="N43" s="10"/>
      <c r="O43" s="10"/>
      <c r="P43" s="10"/>
      <c r="Q43" s="10"/>
      <c r="R43" s="10"/>
      <c r="S43" s="10"/>
      <c r="T43" s="10"/>
      <c r="U43" s="10"/>
      <c r="V43" s="10"/>
      <c r="W43" s="10"/>
      <c r="AB43" s="10"/>
    </row>
    <row r="44" spans="1:28" ht="58.5" customHeight="1">
      <c r="A44" s="10"/>
      <c r="B44" s="6">
        <f t="shared" si="0"/>
        <v>38</v>
      </c>
      <c r="C44" s="6" t="s">
        <v>79</v>
      </c>
      <c r="D44" s="1" t="s">
        <v>151</v>
      </c>
      <c r="E44" s="1" t="s">
        <v>149</v>
      </c>
      <c r="F44" s="4" t="s">
        <v>35</v>
      </c>
      <c r="G44" s="30">
        <v>40</v>
      </c>
      <c r="H44" s="30">
        <v>40</v>
      </c>
      <c r="I44" s="30">
        <f t="shared" si="1"/>
        <v>80</v>
      </c>
      <c r="J44" s="5">
        <v>74.58</v>
      </c>
      <c r="K44" s="5">
        <f t="shared" si="2"/>
        <v>5966.4</v>
      </c>
      <c r="L44" s="5">
        <f t="shared" si="3"/>
        <v>7040.351999999999</v>
      </c>
      <c r="M44" s="1" t="s">
        <v>96</v>
      </c>
      <c r="N44" s="10"/>
      <c r="O44" s="10"/>
      <c r="P44" s="10"/>
      <c r="Q44" s="10"/>
      <c r="R44" s="10"/>
      <c r="S44" s="10"/>
      <c r="T44" s="10"/>
      <c r="U44" s="10"/>
      <c r="V44" s="10"/>
      <c r="W44" s="10"/>
      <c r="AB44" s="10"/>
    </row>
    <row r="45" spans="1:28" ht="144" customHeight="1">
      <c r="A45" s="10"/>
      <c r="B45" s="6">
        <f t="shared" si="0"/>
        <v>39</v>
      </c>
      <c r="C45" s="6" t="s">
        <v>83</v>
      </c>
      <c r="D45" s="1" t="s">
        <v>84</v>
      </c>
      <c r="E45" s="35" t="s">
        <v>119</v>
      </c>
      <c r="F45" s="4" t="s">
        <v>78</v>
      </c>
      <c r="G45" s="30">
        <v>100</v>
      </c>
      <c r="H45" s="30">
        <v>100</v>
      </c>
      <c r="I45" s="30">
        <f t="shared" si="1"/>
        <v>200</v>
      </c>
      <c r="J45" s="5">
        <v>101.7</v>
      </c>
      <c r="K45" s="5">
        <f t="shared" si="2"/>
        <v>20340</v>
      </c>
      <c r="L45" s="5">
        <f t="shared" si="3"/>
        <v>24001.199999999997</v>
      </c>
      <c r="M45" s="1" t="s">
        <v>96</v>
      </c>
      <c r="N45" s="10"/>
      <c r="O45" s="10"/>
      <c r="P45" s="10"/>
      <c r="Q45" s="10"/>
      <c r="R45" s="10"/>
      <c r="S45" s="10"/>
      <c r="T45" s="10"/>
      <c r="U45" s="10"/>
      <c r="V45" s="10"/>
      <c r="W45" s="10"/>
      <c r="AB45" s="10"/>
    </row>
    <row r="46" spans="1:28" ht="147.75" customHeight="1">
      <c r="A46" s="10"/>
      <c r="B46" s="6">
        <f t="shared" si="0"/>
        <v>40</v>
      </c>
      <c r="C46" s="6" t="s">
        <v>85</v>
      </c>
      <c r="D46" s="1" t="s">
        <v>86</v>
      </c>
      <c r="E46" s="35" t="s">
        <v>120</v>
      </c>
      <c r="F46" s="4" t="s">
        <v>78</v>
      </c>
      <c r="G46" s="30">
        <v>50</v>
      </c>
      <c r="H46" s="30">
        <v>50</v>
      </c>
      <c r="I46" s="30">
        <f t="shared" si="1"/>
        <v>100</v>
      </c>
      <c r="J46" s="5">
        <v>96.62</v>
      </c>
      <c r="K46" s="5">
        <f t="shared" si="2"/>
        <v>9662</v>
      </c>
      <c r="L46" s="5">
        <f t="shared" si="3"/>
        <v>11401.16</v>
      </c>
      <c r="M46" s="1" t="s">
        <v>96</v>
      </c>
      <c r="N46" s="10"/>
      <c r="O46" s="10"/>
      <c r="P46" s="10"/>
      <c r="Q46" s="10"/>
      <c r="R46" s="10"/>
      <c r="S46" s="10"/>
      <c r="T46" s="10"/>
      <c r="U46" s="10"/>
      <c r="V46" s="10"/>
      <c r="W46" s="10"/>
      <c r="AB46" s="10"/>
    </row>
    <row r="47" spans="1:28" ht="153.75" customHeight="1">
      <c r="A47" s="10"/>
      <c r="B47" s="6">
        <f t="shared" si="0"/>
        <v>41</v>
      </c>
      <c r="C47" s="6" t="s">
        <v>87</v>
      </c>
      <c r="D47" s="1" t="s">
        <v>88</v>
      </c>
      <c r="E47" s="35" t="s">
        <v>121</v>
      </c>
      <c r="F47" s="4" t="s">
        <v>78</v>
      </c>
      <c r="G47" s="30">
        <v>50</v>
      </c>
      <c r="H47" s="30">
        <v>50</v>
      </c>
      <c r="I47" s="30">
        <f t="shared" si="1"/>
        <v>100</v>
      </c>
      <c r="J47" s="5">
        <v>338.14</v>
      </c>
      <c r="K47" s="5">
        <f t="shared" si="2"/>
        <v>33814</v>
      </c>
      <c r="L47" s="5">
        <f t="shared" si="3"/>
        <v>39900.519999999997</v>
      </c>
      <c r="M47" s="1" t="s">
        <v>96</v>
      </c>
      <c r="N47" s="10"/>
      <c r="O47" s="10"/>
      <c r="P47" s="10"/>
      <c r="Q47" s="10"/>
      <c r="R47" s="10"/>
      <c r="S47" s="10"/>
      <c r="T47" s="10"/>
      <c r="U47" s="10"/>
      <c r="V47" s="10"/>
      <c r="W47" s="10"/>
      <c r="AB47" s="10"/>
    </row>
    <row r="48" spans="1:28">
      <c r="A48" s="10"/>
      <c r="B48" s="16"/>
      <c r="C48" s="18"/>
      <c r="D48" s="17"/>
      <c r="E48" s="17"/>
      <c r="F48" s="18"/>
      <c r="G48" s="18"/>
      <c r="H48" s="18"/>
      <c r="I48" s="18"/>
      <c r="J48" s="20"/>
      <c r="K48" s="21">
        <f>SUM(K7:K47)</f>
        <v>1932078.3699999994</v>
      </c>
      <c r="L48" s="21">
        <f>SUM(L7:L47)</f>
        <v>2279852.4766000011</v>
      </c>
      <c r="M48" s="2"/>
      <c r="N48" s="10"/>
      <c r="O48" s="10"/>
      <c r="P48" s="10"/>
      <c r="Q48" s="10"/>
      <c r="R48" s="10"/>
      <c r="S48" s="10"/>
      <c r="T48" s="10"/>
      <c r="U48" s="10"/>
      <c r="V48" s="10"/>
      <c r="W48" s="10"/>
      <c r="AB48" s="10"/>
    </row>
    <row r="49" spans="1:28">
      <c r="A49" s="10"/>
      <c r="B49" s="15"/>
      <c r="C49" s="15"/>
      <c r="D49" s="2"/>
      <c r="E49" s="2"/>
      <c r="F49" s="15"/>
      <c r="G49" s="15"/>
      <c r="H49" s="15"/>
      <c r="I49" s="15"/>
      <c r="J49" s="15"/>
      <c r="K49" s="15" t="s">
        <v>17</v>
      </c>
      <c r="L49" s="29">
        <f>L48-K48</f>
        <v>347774.10660000169</v>
      </c>
      <c r="M49" s="2"/>
      <c r="N49" s="10"/>
      <c r="O49" s="10"/>
      <c r="P49" s="10"/>
      <c r="Q49" s="10"/>
      <c r="R49" s="10"/>
      <c r="S49" s="10"/>
      <c r="T49" s="10"/>
      <c r="U49" s="10"/>
      <c r="V49" s="10"/>
      <c r="W49" s="10"/>
      <c r="AB49" s="10"/>
    </row>
    <row r="50" spans="1:28">
      <c r="A50" s="10"/>
      <c r="B50" s="43" t="s">
        <v>112</v>
      </c>
      <c r="C50" s="43"/>
      <c r="D50" s="43"/>
      <c r="E50" s="43"/>
      <c r="F50" s="43"/>
      <c r="G50" s="43"/>
      <c r="H50" s="43"/>
      <c r="I50" s="43"/>
      <c r="J50" s="43"/>
      <c r="K50" s="43"/>
      <c r="L50" s="43"/>
      <c r="M50" s="43"/>
      <c r="N50" s="10"/>
      <c r="O50" s="10"/>
      <c r="P50" s="10"/>
      <c r="Q50" s="10"/>
      <c r="R50" s="10"/>
      <c r="S50" s="10"/>
      <c r="T50" s="10"/>
      <c r="U50" s="10"/>
      <c r="V50" s="10"/>
      <c r="W50" s="10"/>
      <c r="AB50" s="10"/>
    </row>
    <row r="51" spans="1:28">
      <c r="B51" s="43" t="s">
        <v>3</v>
      </c>
      <c r="C51" s="43"/>
      <c r="D51" s="43"/>
      <c r="E51" s="43"/>
      <c r="F51" s="43"/>
      <c r="G51" s="43"/>
      <c r="H51" s="43"/>
      <c r="I51" s="43"/>
      <c r="J51" s="43"/>
      <c r="K51" s="43"/>
      <c r="L51" s="43"/>
      <c r="M51" s="43"/>
    </row>
    <row r="52" spans="1:28" s="10" customFormat="1">
      <c r="B52" s="39" t="s">
        <v>4</v>
      </c>
      <c r="C52" s="39"/>
      <c r="D52" s="39"/>
      <c r="E52" s="36" t="s">
        <v>153</v>
      </c>
      <c r="F52" s="37"/>
      <c r="G52" s="37"/>
      <c r="H52" s="37"/>
      <c r="I52" s="37"/>
      <c r="J52" s="37"/>
      <c r="K52" s="37"/>
      <c r="L52" s="37"/>
      <c r="M52" s="37"/>
      <c r="N52" s="38"/>
    </row>
    <row r="53" spans="1:28" s="10" customFormat="1" ht="15.75" customHeight="1">
      <c r="B53" s="39" t="s">
        <v>5</v>
      </c>
      <c r="C53" s="39"/>
      <c r="D53" s="39"/>
      <c r="E53" s="47" t="s">
        <v>90</v>
      </c>
      <c r="F53" s="48"/>
      <c r="G53" s="48"/>
      <c r="H53" s="48"/>
      <c r="I53" s="48"/>
      <c r="J53" s="48"/>
      <c r="K53" s="48"/>
      <c r="L53" s="48"/>
      <c r="M53" s="48"/>
      <c r="N53" s="49"/>
      <c r="O53" s="2"/>
      <c r="P53" s="2"/>
      <c r="Q53" s="2"/>
      <c r="R53" s="2"/>
      <c r="S53" s="2"/>
      <c r="T53" s="2"/>
    </row>
    <row r="54" spans="1:28" s="10" customFormat="1" ht="15" customHeight="1">
      <c r="B54" s="39" t="s">
        <v>6</v>
      </c>
      <c r="C54" s="39"/>
      <c r="D54" s="39"/>
      <c r="E54" s="36" t="s">
        <v>91</v>
      </c>
      <c r="F54" s="37"/>
      <c r="G54" s="37"/>
      <c r="H54" s="37"/>
      <c r="I54" s="37"/>
      <c r="J54" s="37"/>
      <c r="K54" s="37"/>
      <c r="L54" s="37"/>
      <c r="M54" s="37"/>
      <c r="N54" s="37"/>
    </row>
    <row r="55" spans="1:28" s="10" customFormat="1" ht="15" customHeight="1">
      <c r="B55" s="39"/>
      <c r="C55" s="39"/>
      <c r="D55" s="39"/>
      <c r="E55" s="36" t="s">
        <v>92</v>
      </c>
      <c r="F55" s="37"/>
      <c r="G55" s="37"/>
      <c r="H55" s="37"/>
      <c r="I55" s="37"/>
      <c r="J55" s="37"/>
      <c r="K55" s="37"/>
      <c r="L55" s="37"/>
      <c r="M55" s="37"/>
      <c r="N55" s="37"/>
    </row>
    <row r="56" spans="1:28" s="10" customFormat="1">
      <c r="B56" s="40" t="s">
        <v>20</v>
      </c>
      <c r="C56" s="41"/>
      <c r="D56" s="42"/>
      <c r="E56" s="36" t="s">
        <v>93</v>
      </c>
      <c r="F56" s="37"/>
      <c r="G56" s="37"/>
      <c r="H56" s="37"/>
      <c r="I56" s="37"/>
      <c r="J56" s="37"/>
      <c r="K56" s="37"/>
      <c r="L56" s="37"/>
      <c r="M56" s="37"/>
      <c r="N56" s="38"/>
    </row>
    <row r="57" spans="1:28" s="10" customFormat="1">
      <c r="B57" s="39" t="s">
        <v>7</v>
      </c>
      <c r="C57" s="39"/>
      <c r="D57" s="39"/>
      <c r="E57" s="36" t="s">
        <v>95</v>
      </c>
      <c r="F57" s="37"/>
      <c r="G57" s="37"/>
      <c r="H57" s="37"/>
      <c r="I57" s="37"/>
      <c r="J57" s="37"/>
      <c r="K57" s="37"/>
      <c r="L57" s="37"/>
      <c r="M57" s="37"/>
      <c r="N57" s="38"/>
    </row>
    <row r="58" spans="1:28" s="10" customFormat="1">
      <c r="B58" s="39" t="s">
        <v>8</v>
      </c>
      <c r="C58" s="39"/>
      <c r="D58" s="39"/>
      <c r="E58" s="36" t="s">
        <v>94</v>
      </c>
      <c r="F58" s="37"/>
      <c r="G58" s="37"/>
      <c r="H58" s="37"/>
      <c r="I58" s="37"/>
      <c r="J58" s="37"/>
      <c r="K58" s="37"/>
      <c r="L58" s="37"/>
      <c r="M58" s="37"/>
      <c r="N58" s="38"/>
    </row>
    <row r="59" spans="1:28">
      <c r="A59" s="10"/>
      <c r="B59" s="25"/>
      <c r="C59" s="25"/>
      <c r="D59" s="25"/>
      <c r="E59" s="26"/>
      <c r="F59" s="26"/>
      <c r="G59" s="26"/>
      <c r="H59" s="26"/>
      <c r="I59" s="26"/>
      <c r="J59" s="26"/>
      <c r="K59" s="26"/>
      <c r="L59" s="26"/>
      <c r="M59" s="26"/>
      <c r="N59" s="10"/>
    </row>
    <row r="60" spans="1:28">
      <c r="B60" s="31" t="s">
        <v>10</v>
      </c>
      <c r="C60" s="31"/>
    </row>
    <row r="61" spans="1:28">
      <c r="B61" s="31"/>
      <c r="C61" s="32" t="s">
        <v>115</v>
      </c>
    </row>
    <row r="62" spans="1:28">
      <c r="B62" s="31" t="s">
        <v>11</v>
      </c>
      <c r="C62" s="33" t="s">
        <v>113</v>
      </c>
    </row>
    <row r="63" spans="1:28">
      <c r="B63" s="31" t="s">
        <v>12</v>
      </c>
      <c r="C63" s="34" t="s">
        <v>114</v>
      </c>
    </row>
  </sheetData>
  <mergeCells count="31">
    <mergeCell ref="B2:M2"/>
    <mergeCell ref="B4:B5"/>
    <mergeCell ref="D4:D5"/>
    <mergeCell ref="L4:L5"/>
    <mergeCell ref="M4:M5"/>
    <mergeCell ref="E4:E5"/>
    <mergeCell ref="F4:F5"/>
    <mergeCell ref="G4:I4"/>
    <mergeCell ref="C4:C5"/>
    <mergeCell ref="K4:K5"/>
    <mergeCell ref="J4:J5"/>
    <mergeCell ref="B54:D54"/>
    <mergeCell ref="B52:D52"/>
    <mergeCell ref="B51:M51"/>
    <mergeCell ref="B53:D53"/>
    <mergeCell ref="E15:E24"/>
    <mergeCell ref="E25:E29"/>
    <mergeCell ref="E30:E32"/>
    <mergeCell ref="E33:E39"/>
    <mergeCell ref="B50:M50"/>
    <mergeCell ref="E52:N52"/>
    <mergeCell ref="E53:N53"/>
    <mergeCell ref="E54:N54"/>
    <mergeCell ref="E57:N57"/>
    <mergeCell ref="E58:N58"/>
    <mergeCell ref="B57:D57"/>
    <mergeCell ref="B58:D58"/>
    <mergeCell ref="E55:N55"/>
    <mergeCell ref="E56:N56"/>
    <mergeCell ref="B56:D56"/>
    <mergeCell ref="B55:D55"/>
  </mergeCells>
  <hyperlinks>
    <hyperlink ref="C63" r:id="rId1"/>
  </hyperlinks>
  <pageMargins left="0.39370078740157483" right="0.39370078740157483" top="0.39370078740157483" bottom="0.39370078740157483" header="0.31496062992125984" footer="0.31496062992125984"/>
  <pageSetup paperSize="9" scale="53" fitToHeight="0" orientation="landscape" r:id="rId2"/>
  <headerFooter>
    <oddFooter>&amp;C&amp;P</oddFooter>
  </headerFooter>
  <rowBreaks count="1" manualBreakCount="1">
    <brk id="41" max="13" man="1"/>
  </rowBreaks>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7" t="s">
        <v>22</v>
      </c>
      <c r="B5" t="e">
        <f>XLR_ERRNAME</f>
        <v>#NAME?</v>
      </c>
    </row>
    <row r="6" spans="1:19">
      <c r="A6" t="s">
        <v>23</v>
      </c>
      <c r="B6">
        <v>8048</v>
      </c>
      <c r="C6" s="28" t="s">
        <v>24</v>
      </c>
      <c r="D6">
        <v>4925</v>
      </c>
      <c r="E6" s="28" t="s">
        <v>25</v>
      </c>
      <c r="F6" s="28" t="s">
        <v>26</v>
      </c>
      <c r="G6" s="28" t="s">
        <v>27</v>
      </c>
      <c r="H6" s="28" t="s">
        <v>27</v>
      </c>
      <c r="I6" s="28" t="s">
        <v>27</v>
      </c>
      <c r="J6" s="28" t="s">
        <v>25</v>
      </c>
      <c r="K6" s="28" t="s">
        <v>28</v>
      </c>
      <c r="L6" s="28" t="s">
        <v>29</v>
      </c>
      <c r="M6" s="28" t="s">
        <v>30</v>
      </c>
      <c r="N6" s="28" t="s">
        <v>27</v>
      </c>
      <c r="O6">
        <v>246342</v>
      </c>
      <c r="P6" s="28" t="s">
        <v>31</v>
      </c>
      <c r="Q6">
        <v>0</v>
      </c>
      <c r="R6" s="28" t="s">
        <v>27</v>
      </c>
      <c r="S6" s="28"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Шушпанникова Елена Викторовна</dc:creator>
  <cp:lastModifiedBy>Фаррахова Эльвера Римовна</cp:lastModifiedBy>
  <cp:lastPrinted>2015-05-14T04:35:10Z</cp:lastPrinted>
  <dcterms:created xsi:type="dcterms:W3CDTF">2013-12-19T08:11:42Z</dcterms:created>
  <dcterms:modified xsi:type="dcterms:W3CDTF">2015-05-18T05:58:05Z</dcterms:modified>
</cp:coreProperties>
</file>