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Кабель ТППЭПЗ\"/>
    </mc:Choice>
  </mc:AlternateContent>
  <bookViews>
    <workbookView xWindow="240" yWindow="150" windowWidth="19440" windowHeight="9990"/>
  </bookViews>
  <sheets>
    <sheet name="Спецификация к прил 1.2 " sheetId="1" r:id="rId1"/>
    <sheet name="График доставки  к прил 1.2" sheetId="3" r:id="rId2"/>
    <sheet name="XLR_NoRangeSheet" sheetId="2" state="veryHidden" r:id="rId3"/>
  </sheets>
  <definedNames>
    <definedName name="Query1">'Спецификация к прил 1.2 '!$A$7:$AB$15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к прил 1.2 '!$A$20:$N$20</definedName>
    <definedName name="XLR_ERRNAMESTR" hidden="1">XLR_NoRangeSheet!$B$5</definedName>
    <definedName name="XLR_VERSION" hidden="1">XLR_NoRangeSheet!$A$5</definedName>
    <definedName name="_xlnm.Print_Area" localSheetId="0">'Спецификация к прил 1.2 '!$A$1:$M$24</definedName>
  </definedNames>
  <calcPr calcId="152511"/>
</workbook>
</file>

<file path=xl/calcChain.xml><?xml version="1.0" encoding="utf-8"?>
<calcChain xmlns="http://schemas.openxmlformats.org/spreadsheetml/2006/main">
  <c r="C26" i="1" l="1"/>
  <c r="J13" i="1" l="1"/>
  <c r="J12" i="1"/>
  <c r="J11" i="1"/>
  <c r="J10" i="1"/>
  <c r="J9" i="1"/>
  <c r="J8" i="1"/>
  <c r="J7" i="1"/>
  <c r="L8" i="1" l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7" i="1"/>
  <c r="M7" i="1" s="1"/>
  <c r="M15" i="1" l="1"/>
  <c r="L15" i="1"/>
  <c r="B14" i="1"/>
  <c r="B13" i="1"/>
  <c r="B12" i="1"/>
  <c r="B11" i="1"/>
  <c r="B10" i="1"/>
  <c r="B9" i="1"/>
  <c r="B8" i="1"/>
  <c r="B7" i="1"/>
  <c r="B5" i="2"/>
  <c r="M16" i="1" l="1"/>
</calcChain>
</file>

<file path=xl/sharedStrings.xml><?xml version="1.0" encoding="utf-8"?>
<sst xmlns="http://schemas.openxmlformats.org/spreadsheetml/2006/main" count="161" uniqueCount="90">
  <si>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</si>
  <si>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</si>
  <si>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</si>
  <si>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</si>
  <si>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</si>
  <si>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</si>
  <si>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</si>
  <si>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</si>
  <si>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</si>
  <si>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</si>
  <si>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</si>
  <si>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</si>
  <si>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</si>
  <si>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</si>
  <si>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</si>
  <si>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</si>
  <si>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</si>
  <si>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</si>
  <si>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</si>
  <si>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</si>
  <si>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</si>
  <si>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</si>
  <si>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</si>
  <si>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кабеля ТППЭПЗ , ТСВ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</si>
  <si>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</si>
  <si>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</si>
  <si>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</si>
  <si>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</si>
  <si>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</si>
  <si>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</si>
  <si>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</si>
  <si>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>40430</t>
  </si>
  <si>
    <t>40442</t>
  </si>
  <si>
    <t>40432</t>
  </si>
  <si>
    <t>40444</t>
  </si>
  <si>
    <t>40434</t>
  </si>
  <si>
    <t>40445</t>
  </si>
  <si>
    <t>40447</t>
  </si>
  <si>
    <t>40435</t>
  </si>
  <si>
    <t>КАБЕЛЬ ТИПА ТППэпЗ 10*2*0,4</t>
  </si>
  <si>
    <t>КАБЕЛЬ ТИПА ТППэпЗ 100*2*0,4</t>
  </si>
  <si>
    <t>КАБЕЛЬ ТИПА ТППэпЗ 20*2*0,4</t>
  </si>
  <si>
    <t>КАБЕЛЬ ТИПА ТППэпЗ 200*2*0,4</t>
  </si>
  <si>
    <t>КАБЕЛЬ ТИПА ТППэпЗ 30*2*0,4</t>
  </si>
  <si>
    <t>КАБЕЛЬ ТИПА ТППэпЗ 300*2*0,4</t>
  </si>
  <si>
    <t>КАБЕЛЬ ТИПА ТППэпЗ  400*2*0,4</t>
  </si>
  <si>
    <t>КАБЕЛЬ ТИПА ТППэпЗ 50*2*0,4</t>
  </si>
  <si>
    <t>Транспортировка товара осуществляется  автомобильным транспортом,за счет Поставщика.</t>
  </si>
  <si>
    <t xml:space="preserve">В соответствии с техническими требованиями </t>
  </si>
  <si>
    <t xml:space="preserve">Гарантия  не менее 24 месяцев </t>
  </si>
  <si>
    <t xml:space="preserve">не менее 25 лет </t>
  </si>
  <si>
    <t>Марка кабеля:</t>
  </si>
  <si>
    <t>ед. изм</t>
  </si>
  <si>
    <t>Филиал</t>
  </si>
  <si>
    <t>Адрес и контактное лицо</t>
  </si>
  <si>
    <t>Апрель</t>
  </si>
  <si>
    <t>Июнь</t>
  </si>
  <si>
    <t>Июль</t>
  </si>
  <si>
    <t>Белорецкий МУЭС</t>
  </si>
  <si>
    <t>Бирский МУЭС</t>
  </si>
  <si>
    <t xml:space="preserve">г.Бирск ул Бурновская д.10 
Ульданов Флюр Халяфович  сот 8-9272381395                               Зам директора Юрий Алексеевич 89173483781
</t>
  </si>
  <si>
    <t>Мелеузовский МУЭС</t>
  </si>
  <si>
    <t xml:space="preserve">г.Мелеуз .ул.Воровского д.2
Киреева Венера т.р 8(34764)33025,                                                      сот 8-9371692391
</t>
  </si>
  <si>
    <t>Центр технической эксплуатации</t>
  </si>
  <si>
    <t>г.Бирск ул Бурновская д.10 
Ульданов Флюр Халяфович  сот 8-9272381395                               Зам директора Юрий Алексеевич 89173483781</t>
  </si>
  <si>
    <t>Сибайский МУЭС</t>
  </si>
  <si>
    <t xml:space="preserve">г.Сибай ул Индустриальное шоссе д 2
. Устьянцева Любовь Александровна                                                      р.т 8(34775)23496 сот 89279417186
</t>
  </si>
  <si>
    <t>Стерлитамакский МУЭС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</si>
  <si>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</si>
  <si>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>г.Белорецк ул. Ленина д.41
Кузнецов Дмитрий Николаевич                                                          т .раб 8(34792) 5-12-35.сот 8-9051808865</t>
  </si>
  <si>
    <t>КАБЕЛЬ ТИПА ТППЗП З 300*2*0,4</t>
  </si>
  <si>
    <t>По приложению 1.2 ООЭСКиСД</t>
  </si>
  <si>
    <t xml:space="preserve">г.Белорецк ул. Ленина д.41
Кузнецов Дмитрий Николаевич                                                          т .раб 8(34792) 5-12-35       .сот 8-9051808865
</t>
  </si>
  <si>
    <t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     284-85-60</t>
  </si>
  <si>
    <t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      284-85-60</t>
  </si>
  <si>
    <t>КАБЕЛЬ ТИПА ТППэпЗ  10*2*0,4</t>
  </si>
  <si>
    <t>КАБЕЛЬ ТИПА ТППэп З 200*2*0,4</t>
  </si>
  <si>
    <t xml:space="preserve">потребность 2 квартала 2015 г. -  до  30  мая  2015года  ,потребность  3 квартала 2015 г. -  до 10 августа  2015года. </t>
  </si>
  <si>
    <t>ЦАУ</t>
  </si>
  <si>
    <t>г.Уфа ул .Каспийская, д. 14
Иксанова Флюра Сагитовна   сот. 8-905-352-77-79</t>
  </si>
  <si>
    <t>Начальник отдела ОЭСКиСД</t>
  </si>
  <si>
    <t>Шиц Д.В.</t>
  </si>
  <si>
    <t>Исполнитель:</t>
  </si>
  <si>
    <t>тел.</t>
  </si>
  <si>
    <t>+7(347)2215779</t>
  </si>
  <si>
    <t>эл.почта</t>
  </si>
  <si>
    <t>i.mustafin@bashtel.ru</t>
  </si>
  <si>
    <t>Приложение 1.2</t>
  </si>
  <si>
    <t xml:space="preserve">2 кв </t>
  </si>
  <si>
    <t xml:space="preserve">3 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</si>
</sst>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0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0" fontId="6" fillId="0" borderId="11" xfId="2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wrapText="1"/>
    </xf>
    <xf numFmtId="49" fontId="6" fillId="0" borderId="11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wrapText="1"/>
    </xf>
    <xf numFmtId="0" fontId="6" fillId="0" borderId="9" xfId="0" applyFont="1" applyBorder="1" applyAlignment="1">
      <alignment wrapText="1"/>
    </xf>
    <xf numFmtId="49" fontId="6" fillId="0" borderId="1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0" fillId="0" borderId="0" xfId="0" applyFill="1"/>
    <xf numFmtId="0" fontId="8" fillId="0" borderId="0" xfId="0" applyFont="1"/>
    <xf numFmtId="49" fontId="6" fillId="0" borderId="13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wrapText="1"/>
    </xf>
    <xf numFmtId="2" fontId="6" fillId="0" borderId="1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left" vertical="top"/>
    </xf>
    <xf numFmtId="0" fontId="9" fillId="0" borderId="0" xfId="0" applyFont="1"/>
    <xf numFmtId="0" fontId="9" fillId="0" borderId="0" xfId="0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1" fillId="0" borderId="0" xfId="3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</cellXfs>
  <cellStyles count="4">
    <cellStyle name="Гиперссылка" xfId="3" builtinId="8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28"/>
  <sheetViews>
    <sheetView tabSelected="1" zoomScale="70" zoomScaleNormal="70" workbookViewId="0">
      <selection activeCell="E19" sqref="E19:M19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19.7109375" style="10" customWidth="1"/>
    <col min="6" max="6" width="40.5703125" customWidth="1"/>
    <col min="10" max="10" width="10.42578125" customWidth="1"/>
    <col min="11" max="11" width="19.5703125" style="7" customWidth="1"/>
    <col min="12" max="12" width="16" style="7" customWidth="1"/>
    <col min="13" max="13" width="18.28515625" style="9" customWidth="1"/>
    <col min="14" max="14" width="3.28515625" customWidth="1"/>
    <col min="24" max="27" width="9.140625" style="10"/>
  </cols>
  <sheetData>
    <row r="1" spans="1:28" x14ac:dyDescent="0.25">
      <c r="M1" s="19" t="s">
        <v>87</v>
      </c>
    </row>
    <row r="2" spans="1:28" x14ac:dyDescent="0.25">
      <c r="B2" s="62" t="s">
        <v>6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28" x14ac:dyDescent="0.25">
      <c r="B3" t="s">
        <v>16</v>
      </c>
      <c r="C3" s="10" t="s">
        <v>23</v>
      </c>
      <c r="D3" s="23"/>
      <c r="E3" s="23"/>
      <c r="F3" s="22" t="s">
        <v>28</v>
      </c>
      <c r="N3" s="3"/>
    </row>
    <row r="4" spans="1:28" s="11" customFormat="1" x14ac:dyDescent="0.25">
      <c r="B4" s="63" t="s">
        <v>0</v>
      </c>
      <c r="C4" s="66" t="s">
        <v>18</v>
      </c>
      <c r="D4" s="63" t="s">
        <v>8</v>
      </c>
      <c r="E4" s="66" t="s">
        <v>19</v>
      </c>
      <c r="F4" s="63" t="s">
        <v>1</v>
      </c>
      <c r="G4" s="63" t="s">
        <v>7</v>
      </c>
      <c r="H4" s="65"/>
      <c r="I4" s="65"/>
      <c r="J4" s="65"/>
      <c r="K4" s="70" t="s">
        <v>12</v>
      </c>
      <c r="L4" s="68" t="s">
        <v>13</v>
      </c>
      <c r="M4" s="64" t="s">
        <v>15</v>
      </c>
      <c r="N4" s="12"/>
    </row>
    <row r="5" spans="1:28" s="13" customFormat="1" ht="64.5" customHeight="1" x14ac:dyDescent="0.25">
      <c r="B5" s="63"/>
      <c r="C5" s="67"/>
      <c r="D5" s="63"/>
      <c r="E5" s="67"/>
      <c r="F5" s="63"/>
      <c r="G5" s="63"/>
      <c r="H5" s="8" t="s">
        <v>9</v>
      </c>
      <c r="I5" s="8" t="s">
        <v>10</v>
      </c>
      <c r="J5" s="8" t="s">
        <v>11</v>
      </c>
      <c r="K5" s="71"/>
      <c r="L5" s="69"/>
      <c r="M5" s="64"/>
    </row>
    <row r="6" spans="1:28" s="11" customFormat="1" x14ac:dyDescent="0.25">
      <c r="B6" s="14">
        <v>1</v>
      </c>
      <c r="C6" s="24">
        <v>2</v>
      </c>
      <c r="D6" s="14">
        <v>3</v>
      </c>
      <c r="E6" s="25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</row>
    <row r="7" spans="1:28" s="10" customFormat="1" ht="61.5" customHeight="1" x14ac:dyDescent="0.25">
      <c r="B7" s="6">
        <f t="shared" ref="B7:B14" si="0">ROW()-6</f>
        <v>1</v>
      </c>
      <c r="C7" s="6" t="s">
        <v>31</v>
      </c>
      <c r="D7" s="1" t="s">
        <v>39</v>
      </c>
      <c r="E7" s="1"/>
      <c r="F7" s="1" t="s">
        <v>48</v>
      </c>
      <c r="G7" s="4" t="s">
        <v>30</v>
      </c>
      <c r="H7" s="56">
        <v>4.03</v>
      </c>
      <c r="I7" s="56">
        <v>6.2</v>
      </c>
      <c r="J7" s="56">
        <f>SUM(H7:I7)</f>
        <v>10.23</v>
      </c>
      <c r="K7" s="5">
        <v>24100</v>
      </c>
      <c r="L7" s="5">
        <f>J7*K7</f>
        <v>246543</v>
      </c>
      <c r="M7" s="5">
        <f>L7*1.18</f>
        <v>290920.74</v>
      </c>
    </row>
    <row r="8" spans="1:28" s="10" customFormat="1" ht="62.25" customHeight="1" x14ac:dyDescent="0.25">
      <c r="B8" s="6">
        <f t="shared" si="0"/>
        <v>2</v>
      </c>
      <c r="C8" s="6" t="s">
        <v>32</v>
      </c>
      <c r="D8" s="1" t="s">
        <v>40</v>
      </c>
      <c r="E8" s="1"/>
      <c r="F8" s="1" t="s">
        <v>48</v>
      </c>
      <c r="G8" s="4" t="s">
        <v>30</v>
      </c>
      <c r="H8" s="56">
        <v>3.52</v>
      </c>
      <c r="I8" s="56">
        <v>2.35</v>
      </c>
      <c r="J8" s="56">
        <f t="shared" ref="J8:J13" si="1">SUM(H8:I8)</f>
        <v>5.87</v>
      </c>
      <c r="K8" s="5">
        <v>177700</v>
      </c>
      <c r="L8" s="5">
        <f t="shared" ref="L8:L14" si="2">J8*K8</f>
        <v>1043099</v>
      </c>
      <c r="M8" s="5">
        <f t="shared" ref="M8:M14" si="3">L8*1.18</f>
        <v>1230856.8199999998</v>
      </c>
    </row>
    <row r="9" spans="1:28" ht="50.25" customHeight="1" x14ac:dyDescent="0.25">
      <c r="A9" s="10"/>
      <c r="B9" s="6">
        <f t="shared" si="0"/>
        <v>3</v>
      </c>
      <c r="C9" s="6" t="s">
        <v>33</v>
      </c>
      <c r="D9" s="1" t="s">
        <v>41</v>
      </c>
      <c r="E9" s="1"/>
      <c r="F9" s="1" t="s">
        <v>48</v>
      </c>
      <c r="G9" s="4" t="s">
        <v>30</v>
      </c>
      <c r="H9" s="56">
        <v>1.53</v>
      </c>
      <c r="I9" s="56">
        <v>4.09</v>
      </c>
      <c r="J9" s="56">
        <f t="shared" si="1"/>
        <v>5.62</v>
      </c>
      <c r="K9" s="5">
        <v>42600</v>
      </c>
      <c r="L9" s="5">
        <f t="shared" si="2"/>
        <v>239412</v>
      </c>
      <c r="M9" s="5">
        <f t="shared" si="3"/>
        <v>282506.15999999997</v>
      </c>
      <c r="N9" s="10"/>
      <c r="O9" s="10"/>
      <c r="P9" s="10"/>
      <c r="Q9" s="10"/>
      <c r="R9" s="10"/>
      <c r="S9" s="10"/>
      <c r="T9" s="10"/>
      <c r="U9" s="10"/>
      <c r="V9" s="10"/>
      <c r="W9" s="10"/>
      <c r="AB9" s="10"/>
    </row>
    <row r="10" spans="1:28" ht="49.5" customHeight="1" x14ac:dyDescent="0.25">
      <c r="A10" s="10"/>
      <c r="B10" s="6">
        <f t="shared" si="0"/>
        <v>4</v>
      </c>
      <c r="C10" s="6" t="s">
        <v>34</v>
      </c>
      <c r="D10" s="1" t="s">
        <v>42</v>
      </c>
      <c r="E10" s="1"/>
      <c r="F10" s="1" t="s">
        <v>48</v>
      </c>
      <c r="G10" s="4" t="s">
        <v>30</v>
      </c>
      <c r="H10" s="56">
        <v>0.74399999999999999</v>
      </c>
      <c r="I10" s="56">
        <v>0.1</v>
      </c>
      <c r="J10" s="56">
        <f t="shared" si="1"/>
        <v>0.84399999999999997</v>
      </c>
      <c r="K10" s="5">
        <v>343100</v>
      </c>
      <c r="L10" s="5">
        <f t="shared" si="2"/>
        <v>289576.39999999997</v>
      </c>
      <c r="M10" s="5">
        <f t="shared" si="3"/>
        <v>341700.15199999994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AB10" s="10"/>
    </row>
    <row r="11" spans="1:28" ht="57.75" customHeight="1" x14ac:dyDescent="0.25">
      <c r="A11" s="10"/>
      <c r="B11" s="6">
        <f t="shared" si="0"/>
        <v>5</v>
      </c>
      <c r="C11" s="6" t="s">
        <v>35</v>
      </c>
      <c r="D11" s="1" t="s">
        <v>43</v>
      </c>
      <c r="E11" s="1"/>
      <c r="F11" s="1" t="s">
        <v>48</v>
      </c>
      <c r="G11" s="4" t="s">
        <v>30</v>
      </c>
      <c r="H11" s="56">
        <v>2.31</v>
      </c>
      <c r="I11" s="56">
        <v>3.2450000000000001</v>
      </c>
      <c r="J11" s="56">
        <f t="shared" si="1"/>
        <v>5.5549999999999997</v>
      </c>
      <c r="K11" s="5">
        <v>59100</v>
      </c>
      <c r="L11" s="5">
        <f t="shared" si="2"/>
        <v>328300.5</v>
      </c>
      <c r="M11" s="5">
        <f t="shared" si="3"/>
        <v>387394.58999999997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AB11" s="10"/>
    </row>
    <row r="12" spans="1:28" ht="47.25" customHeight="1" x14ac:dyDescent="0.25">
      <c r="A12" s="10"/>
      <c r="B12" s="6">
        <f t="shared" si="0"/>
        <v>6</v>
      </c>
      <c r="C12" s="6" t="s">
        <v>36</v>
      </c>
      <c r="D12" s="1" t="s">
        <v>44</v>
      </c>
      <c r="E12" s="1"/>
      <c r="F12" s="1" t="s">
        <v>48</v>
      </c>
      <c r="G12" s="4" t="s">
        <v>30</v>
      </c>
      <c r="H12" s="56">
        <v>0.31</v>
      </c>
      <c r="I12" s="56">
        <v>0.1</v>
      </c>
      <c r="J12" s="56">
        <f t="shared" si="1"/>
        <v>0.41000000000000003</v>
      </c>
      <c r="K12" s="5">
        <v>509600</v>
      </c>
      <c r="L12" s="5">
        <f t="shared" si="2"/>
        <v>208936.00000000003</v>
      </c>
      <c r="M12" s="5">
        <f t="shared" si="3"/>
        <v>246544.48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AB12" s="10"/>
    </row>
    <row r="13" spans="1:28" ht="57" customHeight="1" x14ac:dyDescent="0.25">
      <c r="A13" s="10"/>
      <c r="B13" s="6">
        <f t="shared" si="0"/>
        <v>7</v>
      </c>
      <c r="C13" s="6" t="s">
        <v>37</v>
      </c>
      <c r="D13" s="1" t="s">
        <v>45</v>
      </c>
      <c r="E13" s="1"/>
      <c r="F13" s="1" t="s">
        <v>48</v>
      </c>
      <c r="G13" s="4" t="s">
        <v>30</v>
      </c>
      <c r="H13" s="56">
        <v>0</v>
      </c>
      <c r="I13" s="56">
        <v>0.1</v>
      </c>
      <c r="J13" s="56">
        <f t="shared" si="1"/>
        <v>0.1</v>
      </c>
      <c r="K13" s="5">
        <v>675500</v>
      </c>
      <c r="L13" s="5">
        <f t="shared" si="2"/>
        <v>67550</v>
      </c>
      <c r="M13" s="5">
        <f t="shared" si="3"/>
        <v>79709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AB13" s="10"/>
    </row>
    <row r="14" spans="1:28" s="10" customFormat="1" ht="61.5" customHeight="1" x14ac:dyDescent="0.25">
      <c r="B14" s="6">
        <f t="shared" si="0"/>
        <v>8</v>
      </c>
      <c r="C14" s="6" t="s">
        <v>38</v>
      </c>
      <c r="D14" s="1" t="s">
        <v>46</v>
      </c>
      <c r="E14" s="1"/>
      <c r="F14" s="1" t="s">
        <v>48</v>
      </c>
      <c r="G14" s="4" t="s">
        <v>30</v>
      </c>
      <c r="H14" s="56">
        <v>0.8</v>
      </c>
      <c r="I14" s="56">
        <v>2.25</v>
      </c>
      <c r="J14" s="56">
        <v>3.05</v>
      </c>
      <c r="K14" s="5">
        <v>93500</v>
      </c>
      <c r="L14" s="5">
        <f t="shared" si="2"/>
        <v>285175</v>
      </c>
      <c r="M14" s="5">
        <f t="shared" si="3"/>
        <v>336506.5</v>
      </c>
    </row>
    <row r="15" spans="1:28" x14ac:dyDescent="0.25">
      <c r="A15" s="10"/>
      <c r="B15" s="16"/>
      <c r="C15" s="18"/>
      <c r="D15" s="17"/>
      <c r="E15" s="17"/>
      <c r="F15" s="17"/>
      <c r="G15" s="18"/>
      <c r="H15" s="18"/>
      <c r="I15" s="18"/>
      <c r="J15" s="18"/>
      <c r="K15" s="20"/>
      <c r="L15" s="21">
        <f>SUM(L7:L14)</f>
        <v>2708591.9</v>
      </c>
      <c r="M15" s="21">
        <f>SUM(M7:M14)</f>
        <v>3196138.4419999993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AB15" s="10"/>
    </row>
    <row r="16" spans="1:28" ht="19.5" customHeight="1" x14ac:dyDescent="0.25">
      <c r="A16" s="10"/>
      <c r="B16" s="15"/>
      <c r="C16" s="15"/>
      <c r="D16" s="2"/>
      <c r="E16" s="2"/>
      <c r="F16" s="2"/>
      <c r="G16" s="15"/>
      <c r="H16" s="15"/>
      <c r="I16" s="15"/>
      <c r="J16" s="15"/>
      <c r="K16" s="15"/>
      <c r="L16" s="15" t="s">
        <v>14</v>
      </c>
      <c r="M16" s="30">
        <f>M15-L15</f>
        <v>487546.54199999943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AB16" s="10"/>
    </row>
    <row r="17" spans="1:28" x14ac:dyDescent="0.25">
      <c r="B17" s="73" t="s">
        <v>2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28" s="10" customFormat="1" x14ac:dyDescent="0.25">
      <c r="A18"/>
      <c r="B18" s="72" t="s">
        <v>3</v>
      </c>
      <c r="C18" s="72"/>
      <c r="D18" s="72"/>
      <c r="E18" s="73" t="s">
        <v>77</v>
      </c>
      <c r="F18" s="73"/>
      <c r="G18" s="73"/>
      <c r="H18" s="73"/>
      <c r="I18" s="73"/>
      <c r="J18" s="73"/>
      <c r="K18" s="73"/>
      <c r="L18" s="73"/>
      <c r="M18" s="73"/>
      <c r="N18"/>
      <c r="O18"/>
      <c r="P18"/>
      <c r="Q18"/>
      <c r="R18"/>
      <c r="S18"/>
      <c r="T18"/>
      <c r="U18"/>
      <c r="V18"/>
      <c r="W18"/>
      <c r="AB18"/>
    </row>
    <row r="19" spans="1:28" ht="22.5" customHeight="1" x14ac:dyDescent="0.25">
      <c r="B19" s="75" t="s">
        <v>4</v>
      </c>
      <c r="C19" s="75"/>
      <c r="D19" s="75"/>
      <c r="E19" s="74" t="s">
        <v>47</v>
      </c>
      <c r="F19" s="74"/>
      <c r="G19" s="74"/>
      <c r="H19" s="74"/>
      <c r="I19" s="74"/>
      <c r="J19" s="74"/>
      <c r="K19" s="74"/>
      <c r="L19" s="74"/>
      <c r="M19" s="74"/>
      <c r="N19" s="2"/>
      <c r="O19" s="2"/>
      <c r="P19" s="2"/>
      <c r="Q19" s="2"/>
      <c r="R19" s="2"/>
      <c r="S19" s="2"/>
    </row>
    <row r="20" spans="1:28" ht="15" customHeight="1" x14ac:dyDescent="0.25">
      <c r="A20" s="10"/>
      <c r="B20" s="72" t="s">
        <v>5</v>
      </c>
      <c r="C20" s="72"/>
      <c r="D20" s="72"/>
      <c r="E20" s="73" t="s">
        <v>49</v>
      </c>
      <c r="F20" s="73"/>
      <c r="G20" s="73"/>
      <c r="H20" s="73"/>
      <c r="I20" s="73"/>
      <c r="J20" s="73"/>
      <c r="K20" s="73"/>
      <c r="L20" s="73"/>
      <c r="M20" s="73"/>
      <c r="N20" s="10"/>
    </row>
    <row r="21" spans="1:28" x14ac:dyDescent="0.25">
      <c r="A21" s="10"/>
      <c r="B21" s="72" t="s">
        <v>17</v>
      </c>
      <c r="C21" s="72"/>
      <c r="D21" s="72"/>
      <c r="E21" s="73" t="s">
        <v>50</v>
      </c>
      <c r="F21" s="73"/>
      <c r="G21" s="73"/>
      <c r="H21" s="73"/>
      <c r="I21" s="73"/>
      <c r="J21" s="73"/>
      <c r="K21" s="73"/>
      <c r="L21" s="73"/>
      <c r="M21" s="73"/>
      <c r="N21" s="10"/>
    </row>
    <row r="22" spans="1:28" x14ac:dyDescent="0.25">
      <c r="A22" s="10"/>
      <c r="B22" s="26"/>
      <c r="C22" s="26"/>
      <c r="D22" s="26"/>
      <c r="E22" s="26"/>
      <c r="F22" s="27"/>
      <c r="G22" s="27"/>
      <c r="H22" s="27"/>
      <c r="I22" s="27"/>
      <c r="J22" s="27"/>
      <c r="K22" s="27"/>
      <c r="L22" s="27"/>
      <c r="M22" s="27"/>
      <c r="N22" s="10"/>
    </row>
    <row r="23" spans="1:28" s="10" customFormat="1" ht="15.75" x14ac:dyDescent="0.25">
      <c r="B23" s="57"/>
      <c r="C23" s="57"/>
      <c r="D23" s="57" t="s">
        <v>80</v>
      </c>
      <c r="E23" s="57"/>
      <c r="F23" s="57"/>
      <c r="G23" s="57" t="s">
        <v>81</v>
      </c>
      <c r="H23" s="43"/>
      <c r="I23" s="43"/>
      <c r="J23" s="43"/>
      <c r="K23" s="43"/>
      <c r="L23" s="44"/>
      <c r="M23" s="43"/>
      <c r="N23" s="43"/>
    </row>
    <row r="24" spans="1:28" s="10" customFormat="1" x14ac:dyDescent="0.25">
      <c r="B24" s="57"/>
      <c r="C24" s="57"/>
      <c r="D24" s="57"/>
      <c r="E24" s="57"/>
      <c r="F24" s="57"/>
      <c r="G24" s="57"/>
      <c r="L24" s="45"/>
    </row>
    <row r="25" spans="1:28" s="10" customFormat="1" ht="18.75" x14ac:dyDescent="0.3">
      <c r="B25" s="57" t="s">
        <v>82</v>
      </c>
      <c r="C25" s="57"/>
      <c r="D25" s="57"/>
      <c r="E25" s="57"/>
      <c r="F25" s="57"/>
      <c r="G25" s="57"/>
      <c r="H25" s="46"/>
      <c r="I25" s="46"/>
      <c r="L25" s="45"/>
    </row>
    <row r="26" spans="1:28" x14ac:dyDescent="0.25">
      <c r="B26" s="57"/>
      <c r="C26" s="58" t="str">
        <f>Query2_USERN</f>
        <v>Мустафин Ильдар Загирович</v>
      </c>
      <c r="D26" s="57"/>
      <c r="E26" s="57"/>
      <c r="F26" s="57"/>
      <c r="G26" s="57"/>
    </row>
    <row r="27" spans="1:28" x14ac:dyDescent="0.25">
      <c r="B27" s="57" t="s">
        <v>83</v>
      </c>
      <c r="C27" s="59" t="s">
        <v>84</v>
      </c>
      <c r="D27" s="57"/>
      <c r="E27" s="57"/>
      <c r="F27" s="57"/>
      <c r="G27" s="57"/>
    </row>
    <row r="28" spans="1:28" x14ac:dyDescent="0.25">
      <c r="B28" s="57" t="s">
        <v>85</v>
      </c>
      <c r="C28" s="60" t="s">
        <v>86</v>
      </c>
      <c r="D28" s="57"/>
      <c r="E28" s="57"/>
      <c r="F28" s="57"/>
      <c r="G28" s="57"/>
    </row>
  </sheetData>
  <mergeCells count="20">
    <mergeCell ref="B21:D21"/>
    <mergeCell ref="E18:M18"/>
    <mergeCell ref="E19:M19"/>
    <mergeCell ref="E21:M21"/>
    <mergeCell ref="B20:D20"/>
    <mergeCell ref="E20:M20"/>
    <mergeCell ref="B18:D18"/>
    <mergeCell ref="B17:M17"/>
    <mergeCell ref="B19:D19"/>
    <mergeCell ref="B2:M2"/>
    <mergeCell ref="B4:B5"/>
    <mergeCell ref="D4:D5"/>
    <mergeCell ref="M4:M5"/>
    <mergeCell ref="F4:F5"/>
    <mergeCell ref="G4:G5"/>
    <mergeCell ref="H4:J4"/>
    <mergeCell ref="C4:C5"/>
    <mergeCell ref="E4:E5"/>
    <mergeCell ref="L4:L5"/>
    <mergeCell ref="K4:K5"/>
  </mergeCells>
  <hyperlinks>
    <hyperlink ref="C28" r:id="rId1"/>
  </hyperlinks>
  <pageMargins left="0.78740157480314965" right="0.39370078740157483" top="0.78740157480314965" bottom="0.39370078740157483" header="0.31496062992125984" footer="0.31496062992125984"/>
  <pageSetup paperSize="9" scale="68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27"/>
  <sheetViews>
    <sheetView zoomScale="70" zoomScaleNormal="70" workbookViewId="0">
      <pane ySplit="6" topLeftCell="A7" activePane="bottomLeft" state="frozen"/>
      <selection pane="bottomLeft" activeCell="J8" sqref="J8"/>
    </sheetView>
  </sheetViews>
  <sheetFormatPr defaultRowHeight="15" x14ac:dyDescent="0.25"/>
  <cols>
    <col min="3" max="3" width="25.42578125" customWidth="1"/>
    <col min="8" max="8" width="21.7109375" customWidth="1"/>
    <col min="9" max="9" width="22.28515625" customWidth="1"/>
  </cols>
  <sheetData>
    <row r="4" spans="3:9" ht="15.75" thickBot="1" x14ac:dyDescent="0.3">
      <c r="C4" s="82" t="s">
        <v>71</v>
      </c>
      <c r="D4" s="82"/>
      <c r="E4" s="82"/>
      <c r="F4" s="82"/>
      <c r="G4" s="82"/>
      <c r="H4" s="82"/>
      <c r="I4" s="82"/>
    </row>
    <row r="5" spans="3:9" x14ac:dyDescent="0.25">
      <c r="C5" s="83" t="s">
        <v>51</v>
      </c>
      <c r="D5" s="85" t="s">
        <v>52</v>
      </c>
      <c r="E5" s="91" t="s">
        <v>88</v>
      </c>
      <c r="F5" s="92"/>
      <c r="G5" s="61" t="s">
        <v>89</v>
      </c>
      <c r="H5" s="87" t="s">
        <v>53</v>
      </c>
      <c r="I5" s="89" t="s">
        <v>54</v>
      </c>
    </row>
    <row r="6" spans="3:9" ht="15.75" thickBot="1" x14ac:dyDescent="0.3">
      <c r="C6" s="84"/>
      <c r="D6" s="86"/>
      <c r="E6" s="31" t="s">
        <v>55</v>
      </c>
      <c r="F6" s="31" t="s">
        <v>56</v>
      </c>
      <c r="G6" s="31" t="s">
        <v>57</v>
      </c>
      <c r="H6" s="88"/>
      <c r="I6" s="90"/>
    </row>
    <row r="7" spans="3:9" ht="85.5" customHeight="1" x14ac:dyDescent="0.25">
      <c r="C7" s="79" t="s">
        <v>75</v>
      </c>
      <c r="D7" s="32" t="s">
        <v>30</v>
      </c>
      <c r="E7" s="33">
        <v>0.7</v>
      </c>
      <c r="F7" s="33"/>
      <c r="G7" s="33"/>
      <c r="H7" s="32" t="s">
        <v>58</v>
      </c>
      <c r="I7" s="34" t="s">
        <v>72</v>
      </c>
    </row>
    <row r="8" spans="3:9" ht="83.25" customHeight="1" x14ac:dyDescent="0.25">
      <c r="C8" s="81"/>
      <c r="D8" s="35" t="s">
        <v>30</v>
      </c>
      <c r="E8" s="36"/>
      <c r="F8" s="36"/>
      <c r="G8" s="36">
        <v>4.0999999999999996</v>
      </c>
      <c r="H8" s="35" t="s">
        <v>59</v>
      </c>
      <c r="I8" s="37" t="s">
        <v>60</v>
      </c>
    </row>
    <row r="9" spans="3:9" ht="63.75" customHeight="1" thickBot="1" x14ac:dyDescent="0.3">
      <c r="C9" s="80"/>
      <c r="D9" s="38" t="s">
        <v>30</v>
      </c>
      <c r="E9" s="39">
        <v>3.33</v>
      </c>
      <c r="F9" s="39"/>
      <c r="G9" s="39">
        <v>2.1</v>
      </c>
      <c r="H9" s="38" t="s">
        <v>61</v>
      </c>
      <c r="I9" s="40" t="s">
        <v>62</v>
      </c>
    </row>
    <row r="10" spans="3:9" s="10" customFormat="1" ht="42" customHeight="1" x14ac:dyDescent="0.25">
      <c r="C10" s="76" t="s">
        <v>40</v>
      </c>
      <c r="D10" s="32"/>
      <c r="E10" s="49"/>
      <c r="F10" s="49"/>
      <c r="G10" s="49">
        <v>1.5</v>
      </c>
      <c r="H10" s="50" t="s">
        <v>78</v>
      </c>
      <c r="I10" s="41" t="s">
        <v>79</v>
      </c>
    </row>
    <row r="11" spans="3:9" ht="66" customHeight="1" x14ac:dyDescent="0.25">
      <c r="C11" s="77"/>
      <c r="D11" s="35" t="s">
        <v>30</v>
      </c>
      <c r="E11" s="48">
        <v>1.42</v>
      </c>
      <c r="F11" s="48"/>
      <c r="G11" s="48">
        <v>0.85</v>
      </c>
      <c r="H11" s="35" t="s">
        <v>61</v>
      </c>
      <c r="I11" s="37" t="s">
        <v>62</v>
      </c>
    </row>
    <row r="12" spans="3:9" ht="91.5" customHeight="1" x14ac:dyDescent="0.25">
      <c r="C12" s="77"/>
      <c r="D12" s="35" t="s">
        <v>30</v>
      </c>
      <c r="E12" s="36"/>
      <c r="F12" s="36">
        <v>0.55000000000000004</v>
      </c>
      <c r="G12" s="36"/>
      <c r="H12" s="35" t="s">
        <v>65</v>
      </c>
      <c r="I12" s="37" t="s">
        <v>66</v>
      </c>
    </row>
    <row r="13" spans="3:9" ht="108" customHeight="1" thickBot="1" x14ac:dyDescent="0.3">
      <c r="C13" s="78"/>
      <c r="D13" s="38" t="s">
        <v>30</v>
      </c>
      <c r="E13" s="55">
        <v>1.55</v>
      </c>
      <c r="F13" s="55"/>
      <c r="G13" s="55"/>
      <c r="H13" s="38" t="s">
        <v>67</v>
      </c>
      <c r="I13" s="40" t="s">
        <v>68</v>
      </c>
    </row>
    <row r="14" spans="3:9" ht="64.5" customHeight="1" x14ac:dyDescent="0.25">
      <c r="C14" s="79" t="s">
        <v>41</v>
      </c>
      <c r="D14" s="32" t="s">
        <v>30</v>
      </c>
      <c r="E14" s="33">
        <v>0.6</v>
      </c>
      <c r="F14" s="33"/>
      <c r="G14" s="33"/>
      <c r="H14" s="32" t="s">
        <v>58</v>
      </c>
      <c r="I14" s="41" t="s">
        <v>69</v>
      </c>
    </row>
    <row r="15" spans="3:9" ht="78" customHeight="1" x14ac:dyDescent="0.25">
      <c r="C15" s="81"/>
      <c r="D15" s="35" t="s">
        <v>30</v>
      </c>
      <c r="E15" s="36"/>
      <c r="F15" s="36"/>
      <c r="G15" s="36">
        <v>3.3</v>
      </c>
      <c r="H15" s="35" t="s">
        <v>59</v>
      </c>
      <c r="I15" s="37" t="s">
        <v>64</v>
      </c>
    </row>
    <row r="16" spans="3:9" ht="66.75" customHeight="1" thickBot="1" x14ac:dyDescent="0.3">
      <c r="C16" s="80"/>
      <c r="D16" s="38" t="s">
        <v>30</v>
      </c>
      <c r="E16" s="39">
        <v>0.93</v>
      </c>
      <c r="F16" s="39"/>
      <c r="G16" s="39">
        <v>0.79</v>
      </c>
      <c r="H16" s="38" t="s">
        <v>61</v>
      </c>
      <c r="I16" s="40" t="s">
        <v>62</v>
      </c>
    </row>
    <row r="17" spans="3:9" ht="48" customHeight="1" x14ac:dyDescent="0.25">
      <c r="C17" s="79" t="s">
        <v>76</v>
      </c>
      <c r="D17" s="32" t="s">
        <v>30</v>
      </c>
      <c r="E17" s="33"/>
      <c r="F17" s="33"/>
      <c r="G17" s="33">
        <v>0.1</v>
      </c>
      <c r="H17" s="50" t="s">
        <v>78</v>
      </c>
      <c r="I17" s="41" t="s">
        <v>79</v>
      </c>
    </row>
    <row r="18" spans="3:9" ht="157.5" customHeight="1" thickBot="1" x14ac:dyDescent="0.3">
      <c r="C18" s="80"/>
      <c r="D18" s="38" t="s">
        <v>30</v>
      </c>
      <c r="E18" s="39">
        <v>0.74399999999999999</v>
      </c>
      <c r="F18" s="39"/>
      <c r="G18" s="39"/>
      <c r="H18" s="42" t="s">
        <v>63</v>
      </c>
      <c r="I18" s="40" t="s">
        <v>73</v>
      </c>
    </row>
    <row r="19" spans="3:9" ht="65.25" customHeight="1" x14ac:dyDescent="0.25">
      <c r="C19" s="79" t="s">
        <v>43</v>
      </c>
      <c r="D19" s="32" t="s">
        <v>30</v>
      </c>
      <c r="E19" s="33">
        <v>0.3</v>
      </c>
      <c r="F19" s="33"/>
      <c r="G19" s="33"/>
      <c r="H19" s="32" t="s">
        <v>58</v>
      </c>
      <c r="I19" s="41" t="s">
        <v>69</v>
      </c>
    </row>
    <row r="20" spans="3:9" ht="66.75" customHeight="1" x14ac:dyDescent="0.25">
      <c r="C20" s="81"/>
      <c r="D20" s="35" t="s">
        <v>30</v>
      </c>
      <c r="E20" s="36"/>
      <c r="F20" s="36">
        <v>2.4</v>
      </c>
      <c r="G20" s="36"/>
      <c r="H20" s="35" t="s">
        <v>59</v>
      </c>
      <c r="I20" s="37" t="s">
        <v>64</v>
      </c>
    </row>
    <row r="21" spans="3:9" ht="66.75" customHeight="1" thickBot="1" x14ac:dyDescent="0.3">
      <c r="C21" s="81"/>
      <c r="D21" s="35" t="s">
        <v>30</v>
      </c>
      <c r="E21" s="36">
        <v>2.0099999999999998</v>
      </c>
      <c r="F21" s="36">
        <v>0.84499999999999997</v>
      </c>
      <c r="G21" s="36"/>
      <c r="H21" s="35" t="s">
        <v>61</v>
      </c>
      <c r="I21" s="37" t="s">
        <v>62</v>
      </c>
    </row>
    <row r="22" spans="3:9" ht="42.75" customHeight="1" x14ac:dyDescent="0.25">
      <c r="C22" s="79" t="s">
        <v>70</v>
      </c>
      <c r="D22" s="32" t="s">
        <v>30</v>
      </c>
      <c r="E22" s="33"/>
      <c r="F22" s="33"/>
      <c r="G22" s="33">
        <v>0.1</v>
      </c>
      <c r="H22" s="50" t="s">
        <v>78</v>
      </c>
      <c r="I22" s="41" t="s">
        <v>79</v>
      </c>
    </row>
    <row r="23" spans="3:9" ht="152.25" customHeight="1" thickBot="1" x14ac:dyDescent="0.3">
      <c r="C23" s="80"/>
      <c r="D23" s="38" t="s">
        <v>30</v>
      </c>
      <c r="E23" s="39"/>
      <c r="F23" s="55">
        <v>0.31</v>
      </c>
      <c r="G23" s="39"/>
      <c r="H23" s="42" t="s">
        <v>63</v>
      </c>
      <c r="I23" s="40" t="s">
        <v>74</v>
      </c>
    </row>
    <row r="24" spans="3:9" ht="48.75" customHeight="1" thickBot="1" x14ac:dyDescent="0.3">
      <c r="C24" s="47" t="s">
        <v>45</v>
      </c>
      <c r="D24" s="51" t="s">
        <v>30</v>
      </c>
      <c r="E24" s="52"/>
      <c r="F24" s="52"/>
      <c r="G24" s="52">
        <v>0.1</v>
      </c>
      <c r="H24" s="53" t="s">
        <v>78</v>
      </c>
      <c r="I24" s="54" t="s">
        <v>79</v>
      </c>
    </row>
    <row r="25" spans="3:9" s="10" customFormat="1" ht="48.75" customHeight="1" x14ac:dyDescent="0.25">
      <c r="C25" s="76" t="s">
        <v>46</v>
      </c>
      <c r="D25" s="32"/>
      <c r="E25" s="33"/>
      <c r="F25" s="33"/>
      <c r="G25" s="49">
        <v>1.1000000000000001</v>
      </c>
      <c r="H25" s="50" t="s">
        <v>78</v>
      </c>
      <c r="I25" s="41" t="s">
        <v>79</v>
      </c>
    </row>
    <row r="26" spans="3:9" ht="66.75" customHeight="1" x14ac:dyDescent="0.25">
      <c r="C26" s="77"/>
      <c r="D26" s="35" t="s">
        <v>30</v>
      </c>
      <c r="E26" s="48"/>
      <c r="F26" s="36"/>
      <c r="G26" s="36">
        <v>0.5</v>
      </c>
      <c r="H26" s="35" t="s">
        <v>59</v>
      </c>
      <c r="I26" s="37" t="s">
        <v>64</v>
      </c>
    </row>
    <row r="27" spans="3:9" ht="64.5" customHeight="1" thickBot="1" x14ac:dyDescent="0.3">
      <c r="C27" s="78"/>
      <c r="D27" s="38" t="s">
        <v>30</v>
      </c>
      <c r="E27" s="39">
        <v>0.8</v>
      </c>
      <c r="F27" s="39"/>
      <c r="G27" s="39">
        <v>0.65</v>
      </c>
      <c r="H27" s="38" t="s">
        <v>61</v>
      </c>
      <c r="I27" s="40" t="s">
        <v>62</v>
      </c>
    </row>
  </sheetData>
  <mergeCells count="13">
    <mergeCell ref="C25:C27"/>
    <mergeCell ref="C17:C18"/>
    <mergeCell ref="C19:C21"/>
    <mergeCell ref="C22:C23"/>
    <mergeCell ref="C4:I4"/>
    <mergeCell ref="C5:C6"/>
    <mergeCell ref="D5:D6"/>
    <mergeCell ref="H5:H6"/>
    <mergeCell ref="I5:I6"/>
    <mergeCell ref="C7:C9"/>
    <mergeCell ref="C14:C16"/>
    <mergeCell ref="C10:C13"/>
    <mergeCell ref="E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8" t="s">
        <v>20</v>
      </c>
      <c r="B5" t="e">
        <f>XLR_ERRNAME</f>
        <v>#NAME?</v>
      </c>
    </row>
    <row r="6" spans="1:19" x14ac:dyDescent="0.25">
      <c r="A6" t="s">
        <v>21</v>
      </c>
      <c r="B6">
        <v>7382</v>
      </c>
      <c r="C6" s="29" t="s">
        <v>22</v>
      </c>
      <c r="D6">
        <v>4902</v>
      </c>
      <c r="E6" s="29" t="s">
        <v>23</v>
      </c>
      <c r="F6" s="29" t="s">
        <v>24</v>
      </c>
      <c r="G6" s="29" t="s">
        <v>25</v>
      </c>
      <c r="H6" s="29" t="s">
        <v>25</v>
      </c>
      <c r="I6" s="29" t="s">
        <v>25</v>
      </c>
      <c r="J6" s="29" t="s">
        <v>23</v>
      </c>
      <c r="K6" s="29" t="s">
        <v>26</v>
      </c>
      <c r="L6" s="29" t="s">
        <v>27</v>
      </c>
      <c r="M6" s="29" t="s">
        <v>25</v>
      </c>
      <c r="N6" s="29" t="s">
        <v>25</v>
      </c>
      <c r="O6">
        <v>246342</v>
      </c>
      <c r="P6" s="29" t="s">
        <v>28</v>
      </c>
      <c r="Q6">
        <v>0</v>
      </c>
      <c r="R6" s="29" t="s">
        <v>25</v>
      </c>
      <c r="S6" s="29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Спецификация к прил 1.2 </vt:lpstr>
      <vt:lpstr>График доставки  к прил 1.2</vt:lpstr>
      <vt:lpstr>Query1</vt:lpstr>
      <vt:lpstr>Query3</vt:lpstr>
      <vt:lpstr>'Спецификация к прил 1.2 '!Область_печати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2015-01-19T07:30:13Z</cp:lastPrinted>
  <dcterms:created xsi:type="dcterms:W3CDTF">2013-12-19T08:11:42Z</dcterms:created>
  <dcterms:modified xsi:type="dcterms:W3CDTF">2015-01-29T05:50:16Z</dcterms:modified>
</cp:coreProperties>
</file>