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30" windowWidth="19440" windowHeight="10110" firstSheet="1" activeTab="1"/>
  </bookViews>
  <sheets>
    <sheet name="XLR_NoRangeSheet" sheetId="2" state="veryHidden" r:id="rId1"/>
    <sheet name="Лист2" sheetId="3" r:id="rId2"/>
  </sheets>
  <definedNames>
    <definedName name="Query1">#REF!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#REF!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L12" i="3" l="1"/>
  <c r="L11" i="3"/>
  <c r="K11" i="3"/>
  <c r="L8" i="3" l="1"/>
  <c r="L9" i="3"/>
  <c r="L10" i="3"/>
  <c r="L7" i="3"/>
  <c r="C24" i="3"/>
  <c r="C23" i="3"/>
  <c r="D19" i="3"/>
  <c r="B5" i="2" l="1"/>
</calcChain>
</file>

<file path=xl/sharedStrings.xml><?xml version="1.0" encoding="utf-8"?>
<sst xmlns="http://schemas.openxmlformats.org/spreadsheetml/2006/main" count="72" uniqueCount="61">
  <si>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</si>
  <si>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</si>
  <si>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</si>
  <si>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</si>
  <si>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</si>
  <si>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</si>
  <si>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</si>
  <si>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</si>
  <si>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</si>
  <si>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</si>
  <si>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</si>
  <si>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</si>
  <si>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</si>
  <si>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Eд.изм</t>
  </si>
  <si>
    <t>Наименование товара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</si>
  <si>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</si>
  <si>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</si>
  <si>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</si>
  <si>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</si>
  <si>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 xml:space="preserve">Срок службы </t>
  </si>
  <si>
    <t>4.2, Developer  (build 122-D7)</t>
  </si>
  <si>
    <t>Query2</t>
  </si>
  <si>
    <t>Республика Башкортостан</t>
  </si>
  <si>
    <t>Поставка конверторов для ТВ сигнала</t>
  </si>
  <si>
    <t>, тел. , эл.почта:</t>
  </si>
  <si>
    <t/>
  </si>
  <si>
    <t>31.08.2014</t>
  </si>
  <si>
    <t>Гулиев Тимур Абрекович</t>
  </si>
  <si>
    <t>(347)251-71-23</t>
  </si>
  <si>
    <t>Отдел радио и телевидения (ОРиТ)</t>
  </si>
  <si>
    <t>Приложение 1.1</t>
  </si>
  <si>
    <t>шт</t>
  </si>
  <si>
    <t xml:space="preserve">Поставщик обязан предоставить вместе с Товаром следующие сопроводительные документы:
1) Паспорт.
2)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2 лет с момента отгрузки.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</si>
  <si>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не менее 10 лет</t>
  </si>
  <si>
    <t>Место доставки</t>
  </si>
  <si>
    <t xml:space="preserve">                               </t>
  </si>
  <si>
    <t>Начальник отдела радио и телевидения ОАО "Башинформсвязь" - Токтаев Вячеслав Иванович- (347) 221-12-01,                                                                                                                                                                                                                                                                                                                                     Ведущий инженер отдела отдела радио и телевидения ОАО "Башинформсвязь"  - Гулиев Тимур Абрекович - (347) 221-11-13</t>
  </si>
  <si>
    <t>Приложение 1</t>
  </si>
  <si>
    <t>ЛОТ №</t>
  </si>
  <si>
    <t>Поставка плата DCM для ГС КТВ г. Уфы</t>
  </si>
  <si>
    <t>Ном. Номер</t>
  </si>
  <si>
    <t xml:space="preserve">Наименование товара поставщика1 </t>
  </si>
  <si>
    <t>3 кв.</t>
  </si>
  <si>
    <t>42182</t>
  </si>
  <si>
    <t>ПЛАТА D9900/D9901 DCM GBE I/O BOARD MKI</t>
  </si>
  <si>
    <t>г.Уфа</t>
  </si>
  <si>
    <t>42183</t>
  </si>
  <si>
    <t>ПЛАТА D9900/D9901 DCM ASI I/O BOARD MKI</t>
  </si>
  <si>
    <t>42433</t>
  </si>
  <si>
    <t>ПОДДЕРЖКА СЕРВИСНАЯ CON-SNT-ASIMK1</t>
  </si>
  <si>
    <t>SMARTNET 8X5XNBD D9900/D9901 DCM ASI I/O Board MKI</t>
  </si>
  <si>
    <t>42434</t>
  </si>
  <si>
    <t>ПОДДЕРЖКА СЕРВИСНАЯ CON-SNT-GBEMK1</t>
  </si>
  <si>
    <t>SMARTNET 8X5XNBD D9900/D9901 DCM GbE I/O Board MKI</t>
  </si>
  <si>
    <t>в т.ч. НДС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</si>
  <si>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Флюра Сагитовна, Подгорная Резида Рифгатовна  т. 8-905-352-77-79</t>
  </si>
  <si>
    <t>3 кв. - август.</t>
  </si>
  <si>
    <t>D9900/D9901 DCM ASI I/O Board MKI</t>
  </si>
  <si>
    <t>D9900/D9901 DCM GBE I/O Board MKI</t>
  </si>
  <si>
    <t>204014182014-0196</t>
  </si>
  <si>
    <t>Предельная сумма лота составляет:        2 048 692,78 руб. с НДС.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</si>
</sst>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0" xfId="0" quotePrefix="1"/>
    <xf numFmtId="49" fontId="0" fillId="0" borderId="0" xfId="0" applyNumberFormat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horizontal="left" vertical="top"/>
    </xf>
    <xf numFmtId="164" fontId="2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/>
    </xf>
    <xf numFmtId="0" fontId="2" fillId="0" borderId="0" xfId="0" applyFont="1" applyBorder="1"/>
    <xf numFmtId="0" fontId="2" fillId="0" borderId="4" xfId="0" applyFont="1" applyBorder="1" applyAlignment="1">
      <alignment vertical="top" wrapText="1"/>
    </xf>
    <xf numFmtId="0" fontId="2" fillId="0" borderId="4" xfId="0" applyFont="1" applyBorder="1"/>
    <xf numFmtId="164" fontId="2" fillId="0" borderId="1" xfId="0" applyNumberFormat="1" applyFont="1" applyBorder="1"/>
    <xf numFmtId="4" fontId="2" fillId="0" borderId="5" xfId="0" applyNumberFormat="1" applyFont="1" applyBorder="1"/>
    <xf numFmtId="0" fontId="2" fillId="0" borderId="0" xfId="0" applyFont="1" applyBorder="1" applyAlignment="1">
      <alignment vertical="top" wrapText="1"/>
    </xf>
    <xf numFmtId="0" fontId="2" fillId="0" borderId="10" xfId="0" applyFont="1" applyBorder="1"/>
    <xf numFmtId="0" fontId="2" fillId="0" borderId="10" xfId="0" applyFont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2" fillId="0" borderId="0" xfId="0" applyFont="1" applyAlignment="1">
      <alignment wrapText="1"/>
    </xf>
    <xf numFmtId="0" fontId="7" fillId="0" borderId="0" xfId="0" applyFont="1" applyBorder="1" applyAlignment="1">
      <alignment vertical="center" wrapText="1"/>
    </xf>
    <xf numFmtId="0" fontId="8" fillId="0" borderId="0" xfId="0" applyFont="1"/>
    <xf numFmtId="4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O30014"/>
    </sheetView>
  </sheetViews>
  <sheetFormatPr defaultRowHeight="15" x14ac:dyDescent="0.25"/>
  <sheetData>
    <row r="5" spans="1:19" x14ac:dyDescent="0.25">
      <c r="A5" s="1" t="s">
        <v>20</v>
      </c>
      <c r="B5" t="e">
        <f>XLR_ERRNAME</f>
        <v>#NAME?</v>
      </c>
    </row>
    <row r="6" spans="1:19" x14ac:dyDescent="0.25">
      <c r="A6" t="s">
        <v>21</v>
      </c>
      <c r="B6">
        <v>271</v>
      </c>
      <c r="C6" s="2" t="s">
        <v>22</v>
      </c>
      <c r="D6">
        <v>1502</v>
      </c>
      <c r="E6" s="2" t="s">
        <v>23</v>
      </c>
      <c r="F6" s="2" t="s">
        <v>24</v>
      </c>
      <c r="G6" s="2" t="s">
        <v>25</v>
      </c>
      <c r="H6" s="2" t="s">
        <v>25</v>
      </c>
      <c r="I6" s="2" t="s">
        <v>25</v>
      </c>
      <c r="J6" s="2" t="s">
        <v>23</v>
      </c>
      <c r="K6" s="2" t="s">
        <v>26</v>
      </c>
      <c r="L6" s="2" t="s">
        <v>27</v>
      </c>
      <c r="M6" s="2" t="s">
        <v>28</v>
      </c>
      <c r="N6" s="2" t="s">
        <v>25</v>
      </c>
      <c r="O6">
        <v>2959</v>
      </c>
      <c r="P6" s="2" t="s">
        <v>29</v>
      </c>
      <c r="Q6">
        <v>0</v>
      </c>
      <c r="R6" s="2" t="s">
        <v>25</v>
      </c>
      <c r="S6" s="2" t="s">
        <v>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8"/>
  <sheetViews>
    <sheetView tabSelected="1" workbookViewId="0">
      <selection activeCell="D16" sqref="D16:M16"/>
    </sheetView>
  </sheetViews>
  <sheetFormatPr defaultRowHeight="15" x14ac:dyDescent="0.25"/>
  <cols>
    <col min="1" max="1" width="0.85546875" style="5" customWidth="1"/>
    <col min="2" max="2" width="8.42578125" style="5" customWidth="1"/>
    <col min="3" max="3" width="14.28515625" style="5" customWidth="1"/>
    <col min="4" max="4" width="28.7109375" style="5" customWidth="1"/>
    <col min="5" max="5" width="24.140625" style="5" customWidth="1"/>
    <col min="6" max="6" width="29.85546875" style="5" customWidth="1"/>
    <col min="7" max="9" width="9.140625" style="5"/>
    <col min="10" max="10" width="11.5703125" style="5" customWidth="1"/>
    <col min="11" max="11" width="19.5703125" style="5" customWidth="1"/>
    <col min="12" max="12" width="16" style="5" customWidth="1"/>
    <col min="13" max="13" width="18.28515625" style="5" customWidth="1"/>
    <col min="14" max="14" width="3.28515625" style="5" customWidth="1"/>
    <col min="15" max="16384" width="9.140625" style="5"/>
  </cols>
  <sheetData>
    <row r="1" spans="1:19" s="7" customFormat="1" ht="15.75" x14ac:dyDescent="0.25">
      <c r="A1" s="5"/>
      <c r="B1" s="29" t="s">
        <v>59</v>
      </c>
      <c r="C1" s="5"/>
      <c r="D1" s="5"/>
      <c r="E1" s="5"/>
      <c r="F1" s="5"/>
      <c r="G1" s="5"/>
      <c r="H1" s="5"/>
      <c r="I1" s="5"/>
      <c r="J1" s="5"/>
      <c r="K1" s="5"/>
      <c r="L1" s="5"/>
      <c r="M1" s="6" t="s">
        <v>37</v>
      </c>
      <c r="N1" s="5"/>
      <c r="O1" s="5"/>
      <c r="P1" s="5"/>
      <c r="Q1" s="5"/>
      <c r="R1" s="5"/>
    </row>
    <row r="2" spans="1:19" x14ac:dyDescent="0.25">
      <c r="B2" s="35" t="s">
        <v>10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9" x14ac:dyDescent="0.25">
      <c r="B3" s="5" t="s">
        <v>38</v>
      </c>
      <c r="C3" s="5">
        <v>84</v>
      </c>
      <c r="D3" s="8" t="s">
        <v>39</v>
      </c>
      <c r="E3" s="8"/>
      <c r="F3" s="7"/>
    </row>
    <row r="4" spans="1:19" ht="15" customHeight="1" x14ac:dyDescent="0.25">
      <c r="B4" s="34" t="s">
        <v>0</v>
      </c>
      <c r="C4" s="44" t="s">
        <v>40</v>
      </c>
      <c r="D4" s="34" t="s">
        <v>14</v>
      </c>
      <c r="E4" s="44" t="s">
        <v>41</v>
      </c>
      <c r="F4" s="34" t="s">
        <v>1</v>
      </c>
      <c r="G4" s="34" t="s">
        <v>13</v>
      </c>
      <c r="H4" s="31"/>
      <c r="I4" s="31"/>
      <c r="J4" s="38" t="s">
        <v>16</v>
      </c>
      <c r="K4" s="36" t="s">
        <v>17</v>
      </c>
      <c r="L4" s="50" t="s">
        <v>18</v>
      </c>
      <c r="M4" s="34" t="s">
        <v>2</v>
      </c>
    </row>
    <row r="5" spans="1:19" s="10" customFormat="1" ht="64.5" customHeight="1" x14ac:dyDescent="0.25">
      <c r="B5" s="34"/>
      <c r="C5" s="45"/>
      <c r="D5" s="34"/>
      <c r="E5" s="45"/>
      <c r="F5" s="34"/>
      <c r="G5" s="34"/>
      <c r="H5" s="11" t="s">
        <v>42</v>
      </c>
      <c r="I5" s="11" t="s">
        <v>15</v>
      </c>
      <c r="J5" s="39"/>
      <c r="K5" s="37"/>
      <c r="L5" s="50"/>
      <c r="M5" s="34"/>
    </row>
    <row r="6" spans="1:19" x14ac:dyDescent="0.25">
      <c r="B6" s="12">
        <v>1</v>
      </c>
      <c r="C6" s="12">
        <v>2</v>
      </c>
      <c r="D6" s="12">
        <v>3</v>
      </c>
      <c r="E6" s="12">
        <v>4</v>
      </c>
      <c r="F6" s="12">
        <v>5</v>
      </c>
      <c r="G6" s="12">
        <v>6</v>
      </c>
      <c r="H6" s="12">
        <v>9</v>
      </c>
      <c r="I6" s="12">
        <v>11</v>
      </c>
      <c r="J6" s="12">
        <v>12</v>
      </c>
      <c r="K6" s="12">
        <v>13</v>
      </c>
      <c r="L6" s="12">
        <v>14</v>
      </c>
      <c r="M6" s="12">
        <v>15</v>
      </c>
    </row>
    <row r="7" spans="1:19" ht="36.75" customHeight="1" x14ac:dyDescent="0.25">
      <c r="B7" s="13">
        <v>1</v>
      </c>
      <c r="C7" s="13" t="s">
        <v>43</v>
      </c>
      <c r="D7" s="4" t="s">
        <v>44</v>
      </c>
      <c r="E7" s="4"/>
      <c r="F7" s="3" t="s">
        <v>57</v>
      </c>
      <c r="G7" s="14" t="s">
        <v>31</v>
      </c>
      <c r="H7" s="15">
        <v>4</v>
      </c>
      <c r="I7" s="15">
        <v>4</v>
      </c>
      <c r="J7" s="16">
        <v>200950.42</v>
      </c>
      <c r="K7" s="16">
        <v>803801.68</v>
      </c>
      <c r="L7" s="17">
        <f>K7*1.18</f>
        <v>948485.98239999998</v>
      </c>
      <c r="M7" s="4" t="s">
        <v>45</v>
      </c>
    </row>
    <row r="8" spans="1:19" ht="39" customHeight="1" x14ac:dyDescent="0.25">
      <c r="B8" s="13">
        <v>2</v>
      </c>
      <c r="C8" s="13" t="s">
        <v>46</v>
      </c>
      <c r="D8" s="4" t="s">
        <v>47</v>
      </c>
      <c r="E8" s="4"/>
      <c r="F8" s="3" t="s">
        <v>58</v>
      </c>
      <c r="G8" s="14" t="s">
        <v>31</v>
      </c>
      <c r="H8" s="15">
        <v>4</v>
      </c>
      <c r="I8" s="15">
        <v>4</v>
      </c>
      <c r="J8" s="16">
        <v>200950.42</v>
      </c>
      <c r="K8" s="16">
        <v>803801.68</v>
      </c>
      <c r="L8" s="17">
        <f t="shared" ref="L8:L10" si="0">K8*1.18</f>
        <v>948485.98239999998</v>
      </c>
      <c r="M8" s="4" t="s">
        <v>45</v>
      </c>
    </row>
    <row r="9" spans="1:19" ht="44.25" customHeight="1" x14ac:dyDescent="0.25">
      <c r="B9" s="13">
        <v>3</v>
      </c>
      <c r="C9" s="13" t="s">
        <v>48</v>
      </c>
      <c r="D9" s="4" t="s">
        <v>49</v>
      </c>
      <c r="E9" s="4"/>
      <c r="F9" s="4" t="s">
        <v>50</v>
      </c>
      <c r="G9" s="14" t="s">
        <v>31</v>
      </c>
      <c r="H9" s="15">
        <v>4</v>
      </c>
      <c r="I9" s="15">
        <v>4</v>
      </c>
      <c r="J9" s="16">
        <v>16072.12</v>
      </c>
      <c r="K9" s="16">
        <v>64288.480000000003</v>
      </c>
      <c r="L9" s="17">
        <f t="shared" si="0"/>
        <v>75860.406399999993</v>
      </c>
      <c r="M9" s="4" t="s">
        <v>45</v>
      </c>
    </row>
    <row r="10" spans="1:19" ht="51" customHeight="1" x14ac:dyDescent="0.25">
      <c r="B10" s="13">
        <v>4</v>
      </c>
      <c r="C10" s="13" t="s">
        <v>51</v>
      </c>
      <c r="D10" s="4" t="s">
        <v>52</v>
      </c>
      <c r="E10" s="4"/>
      <c r="F10" s="4" t="s">
        <v>53</v>
      </c>
      <c r="G10" s="14" t="s">
        <v>31</v>
      </c>
      <c r="H10" s="15">
        <v>4</v>
      </c>
      <c r="I10" s="15">
        <v>4</v>
      </c>
      <c r="J10" s="16">
        <v>16072.12</v>
      </c>
      <c r="K10" s="16">
        <v>64288.480000000003</v>
      </c>
      <c r="L10" s="17">
        <f t="shared" si="0"/>
        <v>75860.406399999993</v>
      </c>
      <c r="M10" s="4" t="s">
        <v>45</v>
      </c>
    </row>
    <row r="11" spans="1:19" x14ac:dyDescent="0.25">
      <c r="B11" s="18"/>
      <c r="C11" s="18"/>
      <c r="D11" s="19"/>
      <c r="E11" s="19"/>
      <c r="F11" s="19"/>
      <c r="G11" s="20"/>
      <c r="H11" s="20"/>
      <c r="I11" s="20"/>
      <c r="J11" s="20"/>
      <c r="K11" s="21">
        <f>SUM(K7:K10)</f>
        <v>1736180.32</v>
      </c>
      <c r="L11" s="22">
        <f>SUM(L7:L10)</f>
        <v>2048692.7775999999</v>
      </c>
      <c r="M11" s="23"/>
    </row>
    <row r="12" spans="1:19" x14ac:dyDescent="0.25">
      <c r="B12" s="24"/>
      <c r="C12" s="24"/>
      <c r="D12" s="25"/>
      <c r="E12" s="25"/>
      <c r="F12" s="25"/>
      <c r="G12" s="24"/>
      <c r="H12" s="24"/>
      <c r="I12" s="24"/>
      <c r="J12" s="24"/>
      <c r="K12" s="24" t="s">
        <v>54</v>
      </c>
      <c r="L12" s="30">
        <f>L11-K11</f>
        <v>312512.45759999985</v>
      </c>
      <c r="M12" s="23"/>
      <c r="N12" s="23"/>
      <c r="O12" s="23"/>
      <c r="P12" s="23"/>
      <c r="Q12" s="23"/>
      <c r="R12" s="23"/>
    </row>
    <row r="13" spans="1:19" x14ac:dyDescent="0.25">
      <c r="B13" s="46" t="s">
        <v>60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8"/>
    </row>
    <row r="14" spans="1:19" x14ac:dyDescent="0.25">
      <c r="B14" s="49" t="s">
        <v>3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</row>
    <row r="15" spans="1:19" x14ac:dyDescent="0.25">
      <c r="B15" s="31" t="s">
        <v>4</v>
      </c>
      <c r="C15" s="31"/>
      <c r="D15" s="49" t="s">
        <v>56</v>
      </c>
      <c r="E15" s="49"/>
      <c r="F15" s="49"/>
      <c r="G15" s="49"/>
      <c r="H15" s="49"/>
      <c r="I15" s="49"/>
      <c r="J15" s="49"/>
      <c r="K15" s="49"/>
      <c r="L15" s="49"/>
      <c r="M15" s="49"/>
    </row>
    <row r="16" spans="1:19" ht="32.1" customHeight="1" x14ac:dyDescent="0.25">
      <c r="B16" s="31" t="s">
        <v>5</v>
      </c>
      <c r="C16" s="31"/>
      <c r="D16" s="32" t="s">
        <v>9</v>
      </c>
      <c r="E16" s="32"/>
      <c r="F16" s="32"/>
      <c r="G16" s="32"/>
      <c r="H16" s="32"/>
      <c r="I16" s="32"/>
      <c r="J16" s="32"/>
      <c r="K16" s="32"/>
      <c r="L16" s="32"/>
      <c r="M16" s="32"/>
      <c r="N16" s="23"/>
      <c r="O16" s="23"/>
      <c r="P16" s="23"/>
      <c r="Q16" s="23"/>
      <c r="R16" s="23"/>
      <c r="S16" s="23"/>
    </row>
    <row r="17" spans="2:16" ht="62.25" customHeight="1" x14ac:dyDescent="0.25">
      <c r="B17" s="31" t="s">
        <v>6</v>
      </c>
      <c r="C17" s="31"/>
      <c r="D17" s="33" t="s">
        <v>32</v>
      </c>
      <c r="E17" s="33"/>
      <c r="F17" s="33"/>
      <c r="G17" s="33"/>
      <c r="H17" s="33"/>
      <c r="I17" s="33"/>
      <c r="J17" s="33"/>
      <c r="K17" s="33"/>
      <c r="L17" s="33"/>
      <c r="M17" s="33"/>
      <c r="N17" s="26"/>
      <c r="O17" s="26"/>
      <c r="P17" s="26"/>
    </row>
    <row r="18" spans="2:16" x14ac:dyDescent="0.25">
      <c r="B18" s="31" t="s">
        <v>19</v>
      </c>
      <c r="C18" s="31"/>
      <c r="D18" s="41" t="s">
        <v>33</v>
      </c>
      <c r="E18" s="42"/>
      <c r="F18" s="42"/>
      <c r="G18" s="42"/>
      <c r="H18" s="42"/>
      <c r="I18" s="42"/>
      <c r="J18" s="42"/>
      <c r="K18" s="42"/>
      <c r="L18" s="42"/>
      <c r="M18" s="43"/>
    </row>
    <row r="19" spans="2:16" x14ac:dyDescent="0.25">
      <c r="B19" s="31" t="s">
        <v>7</v>
      </c>
      <c r="C19" s="31"/>
      <c r="D19" s="49" t="str">
        <f>Query2_KURATOR</f>
        <v>, тел. , эл.почта:</v>
      </c>
      <c r="E19" s="49"/>
      <c r="F19" s="49"/>
      <c r="G19" s="49"/>
      <c r="H19" s="49"/>
      <c r="I19" s="49"/>
      <c r="J19" s="49"/>
      <c r="K19" s="49"/>
      <c r="L19" s="49"/>
      <c r="M19" s="49"/>
    </row>
    <row r="20" spans="2:16" ht="34.5" customHeight="1" x14ac:dyDescent="0.25">
      <c r="B20" s="31" t="s">
        <v>8</v>
      </c>
      <c r="C20" s="31"/>
      <c r="D20" s="33" t="s">
        <v>36</v>
      </c>
      <c r="E20" s="33"/>
      <c r="F20" s="33"/>
      <c r="G20" s="33"/>
      <c r="H20" s="33"/>
      <c r="I20" s="33"/>
      <c r="J20" s="33"/>
      <c r="K20" s="33"/>
      <c r="L20" s="33"/>
      <c r="M20" s="33"/>
      <c r="N20" s="26"/>
      <c r="O20" s="26"/>
      <c r="P20" s="26"/>
    </row>
    <row r="21" spans="2:16" s="27" customFormat="1" ht="41.25" customHeight="1" x14ac:dyDescent="0.25">
      <c r="B21" s="40" t="s">
        <v>34</v>
      </c>
      <c r="C21" s="40"/>
      <c r="D21" s="40" t="s">
        <v>55</v>
      </c>
      <c r="E21" s="40"/>
      <c r="F21" s="40"/>
      <c r="G21" s="40"/>
      <c r="H21" s="40"/>
      <c r="I21" s="40"/>
      <c r="J21" s="40"/>
      <c r="K21" s="40"/>
      <c r="L21" s="40"/>
      <c r="M21" s="40"/>
      <c r="N21" s="28"/>
      <c r="O21" s="28"/>
      <c r="P21" s="28"/>
    </row>
    <row r="22" spans="2:16" x14ac:dyDescent="0.25">
      <c r="B22" s="5" t="s">
        <v>11</v>
      </c>
    </row>
    <row r="23" spans="2:16" x14ac:dyDescent="0.25">
      <c r="C23" s="9" t="str">
        <f>Query2_USERN</f>
        <v>Гулиев Тимур Абрекович</v>
      </c>
    </row>
    <row r="24" spans="2:16" x14ac:dyDescent="0.25">
      <c r="B24" s="5" t="s">
        <v>12</v>
      </c>
      <c r="C24" s="9" t="str">
        <f>Query2_USERT</f>
        <v>(347)251-71-23</v>
      </c>
      <c r="K24" s="5" t="s">
        <v>35</v>
      </c>
    </row>
    <row r="26" spans="2:16" x14ac:dyDescent="0.25">
      <c r="D26" s="9"/>
      <c r="E26" s="9"/>
    </row>
    <row r="27" spans="2:16" x14ac:dyDescent="0.25">
      <c r="D27" s="9"/>
      <c r="E27" s="9"/>
    </row>
    <row r="28" spans="2:16" x14ac:dyDescent="0.25">
      <c r="D28" s="9"/>
      <c r="E28" s="9"/>
    </row>
  </sheetData>
  <mergeCells count="28">
    <mergeCell ref="D21:M21"/>
    <mergeCell ref="D18:M18"/>
    <mergeCell ref="C4:C5"/>
    <mergeCell ref="E4:E5"/>
    <mergeCell ref="B13:M13"/>
    <mergeCell ref="B14:M14"/>
    <mergeCell ref="D15:M15"/>
    <mergeCell ref="B19:C19"/>
    <mergeCell ref="D19:M19"/>
    <mergeCell ref="B20:C20"/>
    <mergeCell ref="D20:M20"/>
    <mergeCell ref="B21:C21"/>
    <mergeCell ref="L4:L5"/>
    <mergeCell ref="B4:B5"/>
    <mergeCell ref="D4:D5"/>
    <mergeCell ref="M4:M5"/>
    <mergeCell ref="F4:F5"/>
    <mergeCell ref="G4:G5"/>
    <mergeCell ref="B2:M2"/>
    <mergeCell ref="H4:I4"/>
    <mergeCell ref="K4:K5"/>
    <mergeCell ref="J4:J5"/>
    <mergeCell ref="B18:C18"/>
    <mergeCell ref="B15:C15"/>
    <mergeCell ref="B16:C16"/>
    <mergeCell ref="D16:M16"/>
    <mergeCell ref="B17:C17"/>
    <mergeCell ref="D17:M17"/>
  </mergeCells>
  <pageMargins left="0.7" right="0.7" top="0.75" bottom="0.75" header="0.3" footer="0.3"/>
  <pageSetup paperSize="9" scale="6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Мигранова Регина Фангизовна</cp:lastModifiedBy>
  <cp:lastPrinted>2014-04-11T05:12:23Z</cp:lastPrinted>
  <dcterms:created xsi:type="dcterms:W3CDTF">2013-12-19T08:11:42Z</dcterms:created>
  <dcterms:modified xsi:type="dcterms:W3CDTF">2014-04-21T03:18:36Z</dcterms:modified>
</cp:coreProperties>
</file>