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5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bis.bashtel.ru\deps\OUZ\01. ОУЗ\2021\Аукцион\07. Июль\НР_МСП_Поставка средств пожаротушения\Закупочная\"/>
    </mc:Choice>
  </mc:AlternateContent>
  <xr:revisionPtr revIDLastSave="0" documentId="13_ncr:1_{F1B62DAA-52CC-400F-95AA-CF5425EE21FE}" xr6:coauthVersionLast="36" xr6:coauthVersionMax="36" xr10:uidLastSave="{00000000-0000-0000-0000-000000000000}"/>
  <bookViews>
    <workbookView xWindow="-120" yWindow="-120" windowWidth="29040" windowHeight="15840" xr2:uid="{00000000-000D-0000-FFFF-FFFF00000000}"/>
  </bookViews>
  <sheets>
    <sheet name="Спецификация" sheetId="1" r:id="rId1"/>
    <sheet name="XLR_NoRangeSheet" sheetId="2" state="veryHidden" r:id="rId2"/>
  </sheets>
  <definedNames>
    <definedName name="Query1">Спецификация!$A$11:$L$11</definedName>
    <definedName name="Query2_ADRES" hidden="1">XLR_NoRangeSheet!$C$6</definedName>
    <definedName name="Query2_EMAIL" hidden="1">XLR_NoRangeSheet!$H$6</definedName>
    <definedName name="Query2_KURATOR" hidden="1">XLR_NoRangeSheet!$F$6</definedName>
    <definedName name="Query2_NAME_LOTA" hidden="1">XLR_NoRangeSheet!$E$6</definedName>
    <definedName name="Query2_NLOTA" hidden="1">XLR_NoRangeSheet!$B$6</definedName>
    <definedName name="Query2_NOTE" hidden="1">XLR_NoRangeSheet!$J$6</definedName>
    <definedName name="Query2_NPO" hidden="1">XLR_NoRangeSheet!$I$6</definedName>
    <definedName name="Query2_SROK" hidden="1">XLR_NoRangeSheet!$K$6</definedName>
    <definedName name="Query2_TEL" hidden="1">XLR_NoRangeSheet!$G$6</definedName>
    <definedName name="Query2_USERE" hidden="1">XLR_NoRangeSheet!$N$6</definedName>
    <definedName name="Query2_USERN" hidden="1">XLR_NoRangeSheet!$L$6</definedName>
    <definedName name="Query2_USERT" hidden="1">XLR_NoRangeSheet!$M$6</definedName>
    <definedName name="Query2_VCODE" hidden="1">XLR_NoRangeSheet!$D$6</definedName>
    <definedName name="Query3">Спецификация!$A$16:$L$16</definedName>
    <definedName name="XLR_ERRNAMESTR" hidden="1">XLR_NoRangeSheet!$B$5</definedName>
    <definedName name="XLR_VERSION" hidden="1">XLR_NoRangeSheet!$A$5</definedName>
  </definedNames>
  <calcPr calcId="191029"/>
</workbook>
</file>

<file path=xl/calcChain.xml><?xml version="1.0" encoding="utf-8"?>
<calcChain xmlns="http://schemas.openxmlformats.org/spreadsheetml/2006/main">
  <c r="J10" i="1" l="1"/>
  <c r="J9" i="1"/>
  <c r="J8" i="1"/>
  <c r="J7" i="1"/>
  <c r="G10" i="1"/>
  <c r="G9" i="1"/>
  <c r="G8" i="1"/>
  <c r="G7" i="1"/>
  <c r="I9" i="1" l="1"/>
  <c r="I8" i="1" l="1"/>
  <c r="I10" i="1" l="1"/>
  <c r="I7" i="1" l="1"/>
  <c r="J11" i="1" l="1"/>
  <c r="I11" i="1"/>
  <c r="B5" i="2"/>
  <c r="J12" i="1" l="1"/>
</calcChain>
</file>

<file path=xl/sharedStrings.xml><?xml version="1.0" encoding="utf-8"?>
<sst xmlns="http://schemas.openxmlformats.org/spreadsheetml/2006/main" count="54" uniqueCount="44">
  <si>
    <t>№ п.п.</t>
  </si>
  <si>
    <t>Описание</t>
  </si>
  <si>
    <t>Транспортировка товара:</t>
  </si>
  <si>
    <t>Особые условия</t>
  </si>
  <si>
    <t>СПЕЦИФИКАЦИЯ</t>
  </si>
  <si>
    <t>Eд.изм</t>
  </si>
  <si>
    <t>в т.ч. НДС</t>
  </si>
  <si>
    <t>Наименование товара</t>
  </si>
  <si>
    <t>Гарантийные обязательства</t>
  </si>
  <si>
    <t>4.2, Developer  (build 122-D7)</t>
  </si>
  <si>
    <t>Query2</t>
  </si>
  <si>
    <t>г.Уфа</t>
  </si>
  <si>
    <t>Проверка, испытание противопожарного водопровода ЦАУ</t>
  </si>
  <si>
    <t>Протасов А.В., тел. , эл.почта:</t>
  </si>
  <si>
    <t/>
  </si>
  <si>
    <t>Старцев В.Ю.</t>
  </si>
  <si>
    <t>Сентябрь 2015</t>
  </si>
  <si>
    <t>Старцев Вадим Юрьевич</t>
  </si>
  <si>
    <t>шт.</t>
  </si>
  <si>
    <t>Контактное лицо по тех. вопросам</t>
  </si>
  <si>
    <t>В течение 10 календарных дней с момента подписания договора.</t>
  </si>
  <si>
    <t>Требуемые сроки поставки:</t>
  </si>
  <si>
    <t>Поставщик предоставляет вместе с товаром следующие документы: 1. Паспорт; 2. Руководство по эксплуатации на русском языке; 3. Сертификат соответствия стандартам РФ.</t>
  </si>
  <si>
    <t>г. Уфа, ул. Каспийская, 14</t>
  </si>
  <si>
    <t>Кол-во</t>
  </si>
  <si>
    <t>Начальная (максимальная) цена за единицу измерения без НДС, включая стоимость тары и доставку, рубли РФ</t>
  </si>
  <si>
    <t xml:space="preserve"> Начальная (максимальная) сумма без НДС, включая стоимость тары и доставку, рубли РФ</t>
  </si>
  <si>
    <t>Начальная (максимальная) сумма в том числе НДС, включая стоимость тары и доставку, рубли РФ</t>
  </si>
  <si>
    <t>Адрес поставки</t>
  </si>
  <si>
    <t>Доставка товара осуществляется силами и за счет Поставщика, по адресу: Республика Башкортостан, г. Уфа ул. Каспийская, д. 14</t>
  </si>
  <si>
    <t>Не менее 24 месяцев.</t>
  </si>
  <si>
    <t>ЛОТ №    Поставка первичных средств пожаротушения</t>
  </si>
  <si>
    <t xml:space="preserve">Предназначен для получения огнетушащего аэрозоля и подачи его в защищаемое помещение  при ликвидации пожаров подкласса А2 и класса  В, а также локализации пожаров подкласса А1 посредством ингибирования химических процессов, происходящих в пламени, высокодисперсными частицами (аэрозолем) солей щелочных металлов, выделяющимися при сгорании аэрозолеобразующего заряда и способных находиться во взвешенном состоянии в    течение длительного времени. Генератор должен соответствовать ТУ 4854-110-54876390-2003. Со вкручиваемым узлом запуска; выход аэрозоля по радиусу (периметр 360 гр.); крепление на кронштейне, входящим в комплект поставки. Поставка в комплекте с электрическим комбинированным вкручиваемым узлом запуска с термохимическим шнуром (устанавливается снаружи), минимальное значение  пускового тока - 0,4 А; максимальное значение  пускового тока - 5 А; вид тока - постоянный; длительность электрического импульса - не менее 0,5 с; сопротивление  электрической цепи узла запуска - 2,5 - 5 Ом (без дополнительных резисторов). Выделяемое тепло не более 8253 кДж; максимальный защищаемый объем герметичного помещения-48 м3; масса снаряженного генератора 4,5±0,3 кг; масса аэрозолеобразуещего заряда-2,4±0,1 кг; размер  зоны  пожароопасности 500 мм; максимальная температура корпуса генератора  во время работы не  должна превышать 150 °С; огнетушащая способность аэрозоля 0,05 кг/м3; время работы 30-50 сек; габаритные размеры диаметр 217±2 мм, высота 104±2 мм; интервал рабочих температур ± 50 °С; дата выпуска не ранее 1 квартала 2021 года; срок службы генератора-10 лет. Вероятность  безотказного пуска не менее 0,98 при доверительном интервале 0,8. Вероятность возникновения отказа генератора не выше 0,04 при доверительном интервале 0,8. Генератор должен сохранять свою целостность, работоспособность и не самозапускаться при свободном падении с высоты 1 м на бетонную площадку толщиной не менее 100 мм или на стальной лист толщиной не менее 16 мм. В паспорте и на этикетке должны быть указаны номера партий аэрозолеобразующего заряда,  генератора, даты  изготовления, масса заряда и максимальный объем, на который рассчитан данный генератор  и символы класса и подкласса пожара, тушение которых обеспечивает данный генератор по ГОСТ 27331-87.
 </t>
  </si>
  <si>
    <t>Полотно противопожарное ПП-600</t>
  </si>
  <si>
    <t>Самоспасатель пожарный изолирующий СПИ-25М</t>
  </si>
  <si>
    <t>Генератор огнетушащего аэрозоля с вкручиваемым комбинированным узлом запуска АГС-7/2</t>
  </si>
  <si>
    <t>Генератор огнетушащего аэрозоля с вкручиваемым комбинированным узлом запуска АГС-11/6-00</t>
  </si>
  <si>
    <t xml:space="preserve">Размер полотна 1.5м х 2.0м. Рабочая температура 600 °C. Температура применения с длительностью 300 с - 450 °C. Температура применения с длительностью 10 с - 650 °C. Изготовлено из высокопрочной стеклоткани. Не содержит канцерогенных, асбестовых и керамических волокон, вредных для здоровья человека волокон, не электропроводно, не имеет усадки под воздействием температур, устойчиво к агрессивным средам, износостойко. В комплекте чехол-сумка из водонепроницаемой ткани красного цвета. Сертификат в соответствии с Федеральным Законом № 123-ФЗ «Технический регламент о требованиях пожарной безопасности». </t>
  </si>
  <si>
    <t>Время защитного действия: эвакуация из очага  пожара или аварии в режиме средней физической нагрузки (ходьба) - не менее 25 мин.; эвакуация из очага  пожара или аварии в режиме тяжелой физической нагрузки (бег или подъем по лестнице) - не менее 8 мин.; ожидание помощи в состоянии покоя  - не менее 80 мин. Сопротивление дыханию при различной физической нагрузке: средняя нагрузка (легочная вентиляция 35 дм3/мин) – не более 750 Па; тяжелая нагрузка (легочная вентиляция 70 дм3/мин) – не более 1800 Па. Температура вдыхаемой газовой дыхательной смеси (ГДС) при температуре окружающей среды (25 ± 2) °C – не более 50 °C. Минимальная температура срабатывания патрона – минус 20 °C. Масса рабочей части самоспасателя – не более 1,4 кг. Время надевания и приведения в действие самоспасателя – не более 60 с. Самоспасатель сохраняет работоспособность после пребывания в среде с температурой 200 °С в течение (60±5) с. Самоспасатель сохраняет работоспособность после кратковременного воздействия открытого пламени с температурой (800±50) °С в течение (5,0±0,2) с. Гарантийный срок хранения не менее 5,5 лет. Габаритные размеры в сумке 190х170х170 мм.  Принцип действия самоспасателя основан на полной изоляции органов дыхания человека от опасных факторов окружающей среды независимо от концентрации отравляющих веществ, содержания кислорода, т.к. в подмасочное пространство подается дыхательная смесь, образующаяся в результате поглощения выдыхаемых человеком СО2 и влаги, и выделения кислорода регенеративным продуктом.  Коэффициент защиты самоспасателя - не менее 2 • 103. По климатическому исполнению самоспасатель рассчитан на применение при температуре окружающей среды от минус 20 °С до плюс 60 °С и относительной влажности воздуха до 100 % (при температуре 25 °С). Комплект поставки: сумка (футляр) для переноски; рабочая часть в герметичном пакете с клапаном для вакуумирования; руководство по эксплуатации; паспорт. Самоспасатель отвечает требованиям ТР ТС 019/2011 "О безопасности средств индивидуальной защиты", Технического регламента о требованиях пожарной безопасности (Федеральный закон №123-Ф3 от 23 июля 2008 г), ГОСТ Р 53260-2009. Дата выпуска не ранее 1 квартала 2021 года.</t>
  </si>
  <si>
    <t xml:space="preserve">Предназначен для получения огнетушащего аэрозоля и подачи его в защищаемое помещение  при ликвидации пожаров подкласса А2 и класса  В, а также локализации пожаров подкласса А1 посредством ингибирования химических процессов, происходящих в пламени, высокодисперсными частицами (аэрозолем) солей щелочных металлов, выделяющимися при сгорании аэрозолеобразующего заряда и способных находиться во взвешенном состоянии в    течение длительного времени. Со вкручиваемым узлом запуска; крепление на кронштейне, входящим в комплект поставки. Поставка в комплекте с электрическим комбинированным вкручиваемым узлом запуска с термохимическим шнуром (устанавливается снаружи), минимальное значение  пускового тока - 0,4 А; максимальное значение  пускового тока - 5 А; вид тока - постоянный; длительность электрического импульса - не менее 0,5 с; сопротивление  электрической цепи узла запуска - 2,5 - 5 Ом (без дополнительных резисторов). Выделяемое тепло не более 18500 кДж; максимальный защищаемый объем герметичного помещения-134 м3; масса снаряженного генератора 10,8+1,5 кг; масса аэрозолеобразуещего заряда-6,70+0,2 кг; размер  зоны  пожароопасности 1.6 м; огнетушащая способность аэрозоля 0,05 кг/м3; время работы 165±16,5 с; габаритные размеры (без кронштейна) диаметр 167 мм, длина (с инжектором) 495 мм; интервал рабочих температур -50 °С + 50 °С; дата выпуска не ранее 1 квартала 2021 года; срок службы генератора-10 лет. Вероятность  безотказного пуска не менее 0,98 при доверительном интервале 0,8. Вероятность возникновения отказа генератора не выше 0,04 при доверительном интервале 0,8. Генератор должен сохранять свою целостность, работоспособность и не самозапускаться при свободном падении с высоты 1 м на бетонную площадку толщиной не менее 100 мм или на стальной лист толщиной не менее 16 мм. В паспорте и на этикетке должны быть указаны номера партий аэрозолеобразующего заряда,  генератора, даты  изготовления и максимальный объем, на который рассчитан данный генератор. 
 </t>
  </si>
  <si>
    <t>Рыбаков А.П., телефон (347) 221-55-51, e.mail: a.rybakov@bashtel.ru</t>
  </si>
  <si>
    <t>Начальная (максимальная) цена за единицу измерения c НДС, включая стоимость тары и доставку, рубли РФ</t>
  </si>
  <si>
    <t xml:space="preserve">Предельная сумма лота составляет: 1 223 675 рублей 00 копеек с учетом НДС 20%  </t>
  </si>
  <si>
    <t>РАЗДЕЛ IV. ТЕХНИЧЕСКОЕ ЗАДАНИЕ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</si>
</sst>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4">
    <xf numFmtId="0" fontId="0" fillId="0" borderId="0" xfId="0"/>
    <xf numFmtId="0" fontId="0" fillId="0" borderId="0" xfId="0" quotePrefix="1"/>
    <xf numFmtId="49" fontId="0" fillId="0" borderId="0" xfId="0" applyNumberFormat="1"/>
    <xf numFmtId="0" fontId="2" fillId="0" borderId="0" xfId="0" applyFont="1"/>
    <xf numFmtId="0" fontId="3" fillId="0" borderId="0" xfId="0" applyFont="1" applyAlignment="1">
      <alignment horizontal="left"/>
    </xf>
    <xf numFmtId="0" fontId="3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horizontal="center" vertical="top"/>
    </xf>
    <xf numFmtId="4" fontId="2" fillId="0" borderId="1" xfId="0" applyNumberFormat="1" applyFont="1" applyBorder="1" applyAlignment="1">
      <alignment horizontal="center" vertical="center"/>
    </xf>
    <xf numFmtId="0" fontId="2" fillId="0" borderId="0" xfId="0" applyFont="1" applyBorder="1"/>
    <xf numFmtId="0" fontId="2" fillId="0" borderId="2" xfId="0" applyFont="1" applyBorder="1" applyAlignment="1">
      <alignment vertical="top" wrapText="1"/>
    </xf>
    <xf numFmtId="0" fontId="2" fillId="0" borderId="2" xfId="0" applyFont="1" applyBorder="1"/>
    <xf numFmtId="4" fontId="2" fillId="0" borderId="3" xfId="0" applyNumberFormat="1" applyFont="1" applyBorder="1" applyAlignment="1">
      <alignment horizontal="center"/>
    </xf>
    <xf numFmtId="0" fontId="2" fillId="0" borderId="0" xfId="0" applyFont="1" applyBorder="1" applyAlignment="1">
      <alignment vertical="top" wrapText="1"/>
    </xf>
    <xf numFmtId="0" fontId="2" fillId="0" borderId="4" xfId="0" applyFont="1" applyBorder="1"/>
    <xf numFmtId="0" fontId="2" fillId="0" borderId="4" xfId="0" applyFont="1" applyBorder="1" applyAlignment="1">
      <alignment vertical="top" wrapText="1"/>
    </xf>
    <xf numFmtId="0" fontId="2" fillId="0" borderId="4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left"/>
    </xf>
    <xf numFmtId="4" fontId="2" fillId="0" borderId="1" xfId="0" applyNumberFormat="1" applyFont="1" applyFill="1" applyBorder="1" applyAlignment="1">
      <alignment horizontal="center" vertical="top"/>
    </xf>
    <xf numFmtId="0" fontId="2" fillId="0" borderId="1" xfId="0" applyFont="1" applyFill="1" applyBorder="1" applyAlignment="1">
      <alignment horizontal="center" vertical="top"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 vertical="top" wrapText="1"/>
    </xf>
    <xf numFmtId="3" fontId="2" fillId="0" borderId="1" xfId="0" applyNumberFormat="1" applyFont="1" applyBorder="1" applyAlignment="1">
      <alignment horizontal="center"/>
    </xf>
    <xf numFmtId="4" fontId="2" fillId="0" borderId="2" xfId="0" applyNumberFormat="1" applyFont="1" applyBorder="1"/>
    <xf numFmtId="0" fontId="4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3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8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2" fillId="0" borderId="10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left"/>
    </xf>
    <xf numFmtId="0" fontId="2" fillId="0" borderId="7" xfId="0" applyFont="1" applyBorder="1" applyAlignment="1">
      <alignment horizontal="left"/>
    </xf>
    <xf numFmtId="0" fontId="2" fillId="0" borderId="6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left" wrapText="1"/>
    </xf>
    <xf numFmtId="0" fontId="2" fillId="0" borderId="6" xfId="0" applyFont="1" applyBorder="1" applyAlignment="1">
      <alignment horizontal="left" wrapText="1"/>
    </xf>
    <xf numFmtId="0" fontId="2" fillId="0" borderId="7" xfId="0" applyFont="1" applyBorder="1" applyAlignment="1">
      <alignment horizontal="left" wrapText="1"/>
    </xf>
    <xf numFmtId="0" fontId="5" fillId="0" borderId="0" xfId="0" applyFont="1" applyAlignment="1">
      <alignment horizontal="right"/>
    </xf>
    <xf numFmtId="0" fontId="2" fillId="0" borderId="5" xfId="0" applyFont="1" applyFill="1" applyBorder="1" applyAlignment="1">
      <alignment horizontal="left"/>
    </xf>
    <xf numFmtId="0" fontId="2" fillId="0" borderId="6" xfId="0" applyFont="1" applyFill="1" applyBorder="1" applyAlignment="1">
      <alignment horizontal="left"/>
    </xf>
    <xf numFmtId="0" fontId="2" fillId="0" borderId="7" xfId="0" applyFont="1" applyFill="1" applyBorder="1" applyAlignment="1">
      <alignment horizontal="left"/>
    </xf>
    <xf numFmtId="0" fontId="2" fillId="0" borderId="3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/>
    </xf>
    <xf numFmtId="0" fontId="2" fillId="0" borderId="0" xfId="0" applyFont="1" applyAlignment="1">
      <alignment wrapText="1"/>
    </xf>
    <xf numFmtId="0" fontId="0" fillId="0" borderId="0" xfId="0" applyAlignment="1">
      <alignment wrapText="1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B1:O19"/>
  <sheetViews>
    <sheetView tabSelected="1" zoomScaleNormal="100" workbookViewId="0">
      <selection activeCell="F8" sqref="F8"/>
    </sheetView>
  </sheetViews>
  <sheetFormatPr defaultRowHeight="15" x14ac:dyDescent="0.25"/>
  <cols>
    <col min="1" max="1" width="0.85546875" style="3" customWidth="1"/>
    <col min="2" max="2" width="8.42578125" style="3" customWidth="1"/>
    <col min="3" max="3" width="24.28515625" style="3" customWidth="1"/>
    <col min="4" max="4" width="90.42578125" style="3" customWidth="1"/>
    <col min="5" max="6" width="9.140625" style="3"/>
    <col min="7" max="8" width="17.85546875" style="3" customWidth="1"/>
    <col min="9" max="9" width="16.85546875" style="3" customWidth="1"/>
    <col min="10" max="10" width="17.7109375" style="3" customWidth="1"/>
    <col min="11" max="11" width="18.7109375" style="3" customWidth="1"/>
    <col min="12" max="12" width="3.28515625" style="3" customWidth="1"/>
    <col min="13" max="16384" width="9.140625" style="3"/>
  </cols>
  <sheetData>
    <row r="1" spans="2:15" x14ac:dyDescent="0.25">
      <c r="B1" s="52" t="s">
        <v>43</v>
      </c>
      <c r="C1" s="53"/>
      <c r="D1" s="53"/>
      <c r="G1" s="46"/>
      <c r="H1" s="46"/>
      <c r="I1" s="46"/>
      <c r="J1" s="46"/>
      <c r="K1" s="46"/>
    </row>
    <row r="2" spans="2:15" x14ac:dyDescent="0.25">
      <c r="B2" s="30" t="s">
        <v>4</v>
      </c>
      <c r="C2" s="30"/>
      <c r="D2" s="30"/>
      <c r="E2" s="30"/>
      <c r="F2" s="30"/>
      <c r="G2" s="30"/>
      <c r="H2" s="30"/>
      <c r="I2" s="30"/>
      <c r="J2" s="30"/>
      <c r="K2" s="30"/>
    </row>
    <row r="3" spans="2:15" x14ac:dyDescent="0.25">
      <c r="B3" s="3" t="s">
        <v>31</v>
      </c>
      <c r="C3" s="4"/>
      <c r="D3" s="5"/>
      <c r="L3" s="6"/>
    </row>
    <row r="4" spans="2:15" ht="15" customHeight="1" x14ac:dyDescent="0.25">
      <c r="B4" s="32" t="s">
        <v>0</v>
      </c>
      <c r="C4" s="32" t="s">
        <v>7</v>
      </c>
      <c r="D4" s="32" t="s">
        <v>1</v>
      </c>
      <c r="E4" s="32" t="s">
        <v>5</v>
      </c>
      <c r="F4" s="50" t="s">
        <v>24</v>
      </c>
      <c r="G4" s="37" t="s">
        <v>25</v>
      </c>
      <c r="H4" s="37" t="s">
        <v>41</v>
      </c>
      <c r="I4" s="35" t="s">
        <v>26</v>
      </c>
      <c r="J4" s="29" t="s">
        <v>27</v>
      </c>
      <c r="K4" s="32" t="s">
        <v>28</v>
      </c>
      <c r="L4" s="6"/>
    </row>
    <row r="5" spans="2:15" s="7" customFormat="1" ht="112.5" customHeight="1" x14ac:dyDescent="0.25">
      <c r="B5" s="32"/>
      <c r="C5" s="32"/>
      <c r="D5" s="32"/>
      <c r="E5" s="32"/>
      <c r="F5" s="51"/>
      <c r="G5" s="38"/>
      <c r="H5" s="38"/>
      <c r="I5" s="36"/>
      <c r="J5" s="29"/>
      <c r="K5" s="32"/>
    </row>
    <row r="6" spans="2:15" s="7" customFormat="1" ht="21.75" customHeight="1" x14ac:dyDescent="0.25">
      <c r="B6" s="22">
        <v>1</v>
      </c>
      <c r="C6" s="22">
        <v>2</v>
      </c>
      <c r="D6" s="22">
        <v>3</v>
      </c>
      <c r="E6" s="22">
        <v>4</v>
      </c>
      <c r="F6" s="22">
        <v>5</v>
      </c>
      <c r="G6" s="22">
        <v>6</v>
      </c>
      <c r="H6" s="27">
        <v>7</v>
      </c>
      <c r="I6" s="22">
        <v>8</v>
      </c>
      <c r="J6" s="22">
        <v>9</v>
      </c>
      <c r="K6" s="22">
        <v>10</v>
      </c>
    </row>
    <row r="7" spans="2:15" s="7" customFormat="1" ht="125.25" customHeight="1" x14ac:dyDescent="0.25">
      <c r="B7" s="8">
        <v>1</v>
      </c>
      <c r="C7" s="23" t="s">
        <v>33</v>
      </c>
      <c r="D7" s="23" t="s">
        <v>37</v>
      </c>
      <c r="E7" s="8" t="s">
        <v>18</v>
      </c>
      <c r="F7" s="8">
        <v>298</v>
      </c>
      <c r="G7" s="20">
        <f>H7/1.2</f>
        <v>325</v>
      </c>
      <c r="H7" s="20">
        <v>390</v>
      </c>
      <c r="I7" s="20">
        <f t="shared" ref="I7:I10" si="0">F7*G7</f>
        <v>96850</v>
      </c>
      <c r="J7" s="20">
        <f>F7*H7</f>
        <v>116220</v>
      </c>
      <c r="K7" s="21" t="s">
        <v>23</v>
      </c>
    </row>
    <row r="8" spans="2:15" ht="394.5" customHeight="1" x14ac:dyDescent="0.25">
      <c r="B8" s="8">
        <v>2</v>
      </c>
      <c r="C8" s="23" t="s">
        <v>34</v>
      </c>
      <c r="D8" s="23" t="s">
        <v>38</v>
      </c>
      <c r="E8" s="8" t="s">
        <v>18</v>
      </c>
      <c r="F8" s="8">
        <v>30</v>
      </c>
      <c r="G8" s="20">
        <f t="shared" ref="G8:G10" si="1">H8/1.2</f>
        <v>4833.3333333333339</v>
      </c>
      <c r="H8" s="20">
        <v>5800</v>
      </c>
      <c r="I8" s="20">
        <f t="shared" si="0"/>
        <v>145000.00000000003</v>
      </c>
      <c r="J8" s="20">
        <f t="shared" ref="J8:J10" si="2">F8*H8</f>
        <v>174000</v>
      </c>
      <c r="K8" s="21" t="s">
        <v>23</v>
      </c>
    </row>
    <row r="9" spans="2:15" ht="381.75" customHeight="1" x14ac:dyDescent="0.25">
      <c r="B9" s="8">
        <v>3</v>
      </c>
      <c r="C9" s="23" t="s">
        <v>35</v>
      </c>
      <c r="D9" s="26" t="s">
        <v>39</v>
      </c>
      <c r="E9" s="8" t="s">
        <v>18</v>
      </c>
      <c r="F9" s="8">
        <v>36</v>
      </c>
      <c r="G9" s="20">
        <f t="shared" si="1"/>
        <v>11533.333333333334</v>
      </c>
      <c r="H9" s="20">
        <v>13840</v>
      </c>
      <c r="I9" s="20">
        <f t="shared" si="0"/>
        <v>415200</v>
      </c>
      <c r="J9" s="20">
        <f t="shared" si="2"/>
        <v>498240</v>
      </c>
      <c r="K9" s="21" t="s">
        <v>23</v>
      </c>
    </row>
    <row r="10" spans="2:15" ht="396" customHeight="1" x14ac:dyDescent="0.25">
      <c r="B10" s="8">
        <v>4</v>
      </c>
      <c r="C10" s="23" t="s">
        <v>36</v>
      </c>
      <c r="D10" s="23" t="s">
        <v>32</v>
      </c>
      <c r="E10" s="8" t="s">
        <v>18</v>
      </c>
      <c r="F10" s="8">
        <v>55</v>
      </c>
      <c r="G10" s="20">
        <f t="shared" si="1"/>
        <v>6594.166666666667</v>
      </c>
      <c r="H10" s="20">
        <v>7913</v>
      </c>
      <c r="I10" s="20">
        <f t="shared" si="0"/>
        <v>362679.16666666669</v>
      </c>
      <c r="J10" s="20">
        <f t="shared" si="2"/>
        <v>435215</v>
      </c>
      <c r="K10" s="21" t="s">
        <v>23</v>
      </c>
    </row>
    <row r="11" spans="2:15" x14ac:dyDescent="0.25">
      <c r="B11" s="10"/>
      <c r="C11" s="11"/>
      <c r="D11" s="11"/>
      <c r="E11" s="12"/>
      <c r="F11" s="12"/>
      <c r="G11" s="25"/>
      <c r="H11" s="25"/>
      <c r="I11" s="9">
        <f>SUM(I7:I10)</f>
        <v>1019729.1666666667</v>
      </c>
      <c r="J11" s="13">
        <f>SUM(J7:J10)</f>
        <v>1223675</v>
      </c>
      <c r="K11" s="14"/>
    </row>
    <row r="12" spans="2:15" x14ac:dyDescent="0.25">
      <c r="B12" s="15"/>
      <c r="C12" s="16"/>
      <c r="D12" s="16"/>
      <c r="E12" s="15"/>
      <c r="F12" s="15"/>
      <c r="G12" s="15"/>
      <c r="H12" s="15"/>
      <c r="I12" s="17" t="s">
        <v>6</v>
      </c>
      <c r="J12" s="24">
        <f>J11-I11</f>
        <v>203945.83333333326</v>
      </c>
      <c r="K12" s="14"/>
    </row>
    <row r="13" spans="2:15" x14ac:dyDescent="0.25">
      <c r="B13" s="47" t="s">
        <v>42</v>
      </c>
      <c r="C13" s="48"/>
      <c r="D13" s="48"/>
      <c r="E13" s="48"/>
      <c r="F13" s="48"/>
      <c r="G13" s="48"/>
      <c r="H13" s="48"/>
      <c r="I13" s="48"/>
      <c r="J13" s="48"/>
      <c r="K13" s="49"/>
    </row>
    <row r="14" spans="2:15" x14ac:dyDescent="0.25">
      <c r="B14" s="28" t="s">
        <v>21</v>
      </c>
      <c r="C14" s="28"/>
      <c r="D14" s="39" t="s">
        <v>20</v>
      </c>
      <c r="E14" s="39"/>
      <c r="F14" s="39"/>
      <c r="G14" s="39"/>
      <c r="H14" s="39"/>
      <c r="I14" s="39"/>
      <c r="J14" s="39"/>
      <c r="K14" s="40"/>
    </row>
    <row r="15" spans="2:15" ht="32.1" customHeight="1" x14ac:dyDescent="0.25">
      <c r="B15" s="31" t="s">
        <v>2</v>
      </c>
      <c r="C15" s="31"/>
      <c r="D15" s="41" t="s">
        <v>29</v>
      </c>
      <c r="E15" s="41"/>
      <c r="F15" s="41"/>
      <c r="G15" s="41"/>
      <c r="H15" s="41"/>
      <c r="I15" s="41"/>
      <c r="J15" s="41"/>
      <c r="K15" s="42"/>
      <c r="L15" s="14"/>
      <c r="M15" s="14"/>
      <c r="N15" s="14"/>
      <c r="O15" s="14"/>
    </row>
    <row r="16" spans="2:15" ht="27.75" customHeight="1" x14ac:dyDescent="0.25">
      <c r="B16" s="28" t="s">
        <v>3</v>
      </c>
      <c r="C16" s="28"/>
      <c r="D16" s="43" t="s">
        <v>22</v>
      </c>
      <c r="E16" s="44"/>
      <c r="F16" s="44"/>
      <c r="G16" s="44"/>
      <c r="H16" s="44"/>
      <c r="I16" s="44"/>
      <c r="J16" s="44"/>
      <c r="K16" s="45"/>
    </row>
    <row r="17" spans="2:11" x14ac:dyDescent="0.25">
      <c r="B17" s="33" t="s">
        <v>8</v>
      </c>
      <c r="C17" s="34"/>
      <c r="D17" s="39" t="s">
        <v>30</v>
      </c>
      <c r="E17" s="39"/>
      <c r="F17" s="39"/>
      <c r="G17" s="39"/>
      <c r="H17" s="39"/>
      <c r="I17" s="39"/>
      <c r="J17" s="39"/>
      <c r="K17" s="40"/>
    </row>
    <row r="18" spans="2:11" x14ac:dyDescent="0.25">
      <c r="B18" s="28" t="s">
        <v>19</v>
      </c>
      <c r="C18" s="28"/>
      <c r="D18" s="39" t="s">
        <v>40</v>
      </c>
      <c r="E18" s="39"/>
      <c r="F18" s="39"/>
      <c r="G18" s="39"/>
      <c r="H18" s="39"/>
      <c r="I18" s="39"/>
      <c r="J18" s="39"/>
      <c r="K18" s="40"/>
    </row>
    <row r="19" spans="2:11" ht="19.5" customHeight="1" x14ac:dyDescent="0.25">
      <c r="B19" s="18"/>
      <c r="C19" s="18"/>
      <c r="D19" s="19"/>
      <c r="E19" s="19"/>
      <c r="F19" s="19"/>
      <c r="G19" s="19"/>
      <c r="H19" s="19"/>
      <c r="I19" s="19"/>
      <c r="J19" s="19"/>
      <c r="K19" s="19"/>
    </row>
  </sheetData>
  <mergeCells count="24">
    <mergeCell ref="G1:K1"/>
    <mergeCell ref="D14:K14"/>
    <mergeCell ref="C4:C5"/>
    <mergeCell ref="K4:K5"/>
    <mergeCell ref="B13:K13"/>
    <mergeCell ref="F4:F5"/>
    <mergeCell ref="H4:H5"/>
    <mergeCell ref="B1:D1"/>
    <mergeCell ref="B18:C18"/>
    <mergeCell ref="J4:J5"/>
    <mergeCell ref="B2:K2"/>
    <mergeCell ref="B15:C15"/>
    <mergeCell ref="B14:C14"/>
    <mergeCell ref="B4:B5"/>
    <mergeCell ref="B17:C17"/>
    <mergeCell ref="D4:D5"/>
    <mergeCell ref="E4:E5"/>
    <mergeCell ref="I4:I5"/>
    <mergeCell ref="G4:G5"/>
    <mergeCell ref="D18:K18"/>
    <mergeCell ref="D15:K15"/>
    <mergeCell ref="D17:K17"/>
    <mergeCell ref="B16:C16"/>
    <mergeCell ref="D16:K16"/>
  </mergeCells>
  <pageMargins left="0.39370078740157483" right="0.19685039370078741" top="0.39370078740157483" bottom="0.19685039370078741" header="0.11811023622047245" footer="0.31496062992125984"/>
  <pageSetup paperSize="9" scale="61" fitToHeight="0" orientation="landscape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2"/>
  <dimension ref="A5:N6"/>
  <sheetViews>
    <sheetView workbookViewId="0">
      <selection activeCell="A30013" sqref="A30013:Q30014"/>
    </sheetView>
  </sheetViews>
  <sheetFormatPr defaultRowHeight="15" x14ac:dyDescent="0.25"/>
  <sheetData>
    <row r="5" spans="1:14" x14ac:dyDescent="0.25">
      <c r="A5" s="1" t="s">
        <v>9</v>
      </c>
      <c r="B5" t="e">
        <f>XLR_ERRNAME</f>
        <v>#NAME?</v>
      </c>
    </row>
    <row r="6" spans="1:14" x14ac:dyDescent="0.25">
      <c r="A6" t="s">
        <v>10</v>
      </c>
      <c r="B6">
        <v>8753</v>
      </c>
      <c r="C6" s="2" t="s">
        <v>11</v>
      </c>
      <c r="D6">
        <v>6330</v>
      </c>
      <c r="E6" s="2" t="s">
        <v>12</v>
      </c>
      <c r="F6" s="2" t="s">
        <v>13</v>
      </c>
      <c r="G6" s="2" t="s">
        <v>14</v>
      </c>
      <c r="H6" s="2" t="s">
        <v>14</v>
      </c>
      <c r="I6" s="2" t="s">
        <v>15</v>
      </c>
      <c r="J6" s="2" t="s">
        <v>12</v>
      </c>
      <c r="K6" s="2" t="s">
        <v>16</v>
      </c>
      <c r="L6" s="2" t="s">
        <v>17</v>
      </c>
      <c r="M6" s="2" t="s">
        <v>14</v>
      </c>
      <c r="N6" s="2" t="s">
        <v>14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Спецификация</vt:lpstr>
      <vt:lpstr>Query1</vt:lpstr>
      <vt:lpstr>Query3</vt:lpstr>
    </vt:vector>
  </TitlesOfParts>
  <Company>RSC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Старцев Вадим Юрьевич</dc:creator>
  <cp:lastModifiedBy>Данилова Татьяна Владимировна</cp:lastModifiedBy>
  <cp:lastPrinted>2021-07-06T12:51:01Z</cp:lastPrinted>
  <dcterms:created xsi:type="dcterms:W3CDTF">2013-12-19T08:11:42Z</dcterms:created>
  <dcterms:modified xsi:type="dcterms:W3CDTF">2021-07-06T12:51:22Z</dcterms:modified>
</cp:coreProperties>
</file>