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предложений\07. Июль\НЕМСП_Р_Система хранения данных\Закупочная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1'!$A$1:$K$17</definedName>
  </definedNames>
  <calcPr calcId="152511"/>
</workbook>
</file>

<file path=xl/calcChain.xml><?xml version="1.0" encoding="utf-8"?>
<calcChain xmlns="http://schemas.openxmlformats.org/spreadsheetml/2006/main">
  <c r="F7" i="1" l="1"/>
  <c r="G7" i="1"/>
  <c r="H11" i="1" l="1"/>
  <c r="H10" i="1"/>
  <c r="H9" i="1"/>
  <c r="H8" i="1"/>
  <c r="H7" i="1"/>
  <c r="H12" i="1" l="1"/>
  <c r="H13" i="1" l="1"/>
  <c r="B14" i="1" s="1"/>
</calcChain>
</file>

<file path=xl/sharedStrings.xml><?xml version="1.0" encoding="utf-8"?>
<sst xmlns="http://schemas.openxmlformats.org/spreadsheetml/2006/main" count="35" uniqueCount="31">
  <si>
    <t>Транспортировка товара</t>
  </si>
  <si>
    <t>Итого:</t>
  </si>
  <si>
    <t>В т.ч. НДС 18%</t>
  </si>
  <si>
    <t>Контактное лицо</t>
  </si>
  <si>
    <t>Спецификация на систему хранения данных</t>
  </si>
  <si>
    <t>Цена за единицу измерения с НДС 20 %, долл. США</t>
  </si>
  <si>
    <t>Сумма в том числе  НДС 20 %, долл. США</t>
  </si>
  <si>
    <t>Срок поставки: не более 60 дней с даты подписания Заказа</t>
  </si>
  <si>
    <t>Наименование</t>
  </si>
  <si>
    <t>Артикул</t>
  </si>
  <si>
    <t>№</t>
  </si>
  <si>
    <t>RT-M-HI-CTRL-SFF</t>
  </si>
  <si>
    <t>RT-M-HI-FC16</t>
  </si>
  <si>
    <t>RT-M-HI-HDD-SAS-1800SFF</t>
  </si>
  <si>
    <t>RT-M-HI-SSD-800-SFF</t>
  </si>
  <si>
    <t>RT-M-HI-ENCL-SFF</t>
  </si>
  <si>
    <t>Цена за единицу измерения без НДС, долл. США</t>
  </si>
  <si>
    <t>Ед. изм.</t>
  </si>
  <si>
    <t>шт.</t>
  </si>
  <si>
    <t>Контроллерная полка с возможностью установки дисков форм-фактора 2.5" в составе: 
- не менее 2-х контроллеров. Суммарный объем кэш-памяти составляет не менее 192 GB; 
- не менее 4 портов SAS 12G для подключения дисковых полок;
- модули для хранения незавершенных транзакций кэш-памяти при аварийном отключении электропитания;
- не менее 2-х блоков питания включая кабели питания (длиной не менее 1.8 метра, с разъемами IEC320 C13-C14);
- комплект для установки в монтажный шкаф;
- модуль поддержки мониторинга инцидентов и производительности с сохранением истории наблюдений;
- модуль поддержки создания клонов и мгновенных снимков дисковых томов;
- модуль поддержки автоматического распределения данных между дисками разной производительности (тиринг);
- модуль поддержки QoS;- модуль поддержки доступа по файловым протоколам;
- модуль поддержки синхронной и асинхронной удаленной репликации;
- модуль поддержки мониторинга инцидентов и производительности с сохранением истории наблюдений.</t>
  </si>
  <si>
    <t>Модуль (не менее 4 портов) ввода/вывода по протоколу FC со скоростью передачи 8/16Gbps</t>
  </si>
  <si>
    <t>Диск объемом не менее 1.8TB 10K SAS 2.5"</t>
  </si>
  <si>
    <t>Диск объемом не менее 800GB SSD 2.5" Enterprise SSD класса Mixed Use или Write Intensive с устойчивостью к внезапному отключению питания,тип NAND – MLC, eMLC или 3D TLC и безусловной 5-ти летней гарантией.</t>
  </si>
  <si>
    <t>Дисковая полка с форм-фактором не менее 2U для установки не менее 24 диска форм-фактора 2.5" в составе:- не менее 2-х SAS кабелей для подключения;- не менее 2-х кабелей питания(длиной не менее 1.8 метра, с разъемами IEC320 C13-C14);- комплект для установки в монтажный шкаф.</t>
  </si>
  <si>
    <t>РАЗДЕЛ IV. Техническое задание</t>
  </si>
  <si>
    <t>Место поставки</t>
  </si>
  <si>
    <t>Погрузка, транспортировка, разгрузка, а также страхование оборудования на период транспортировки до адреса доставки входит в стоимость товара и осуществляется за счет Поставщика</t>
  </si>
  <si>
    <t>Хасанов Марат Рашитович., тел. +7 (347) 221-56-40</t>
  </si>
  <si>
    <t xml:space="preserve">Республика Башкортостан, г. Уфа, ул. Ленина, 30.   </t>
  </si>
  <si>
    <t>Ориентировочное Количество*</t>
  </si>
  <si>
    <t>*Информация о количестве товара имеет информационно-справочный характер и приведена исходя из планируемого к приобретению Заказчиком объема товаров. Указание количества товаров не налагает на Заказчика обязательств по приобретению товаров в полном объёме, указанном в настоящей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</si>
</sst>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0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6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164" fontId="17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7" fillId="0" borderId="0"/>
    <xf numFmtId="0" fontId="19" fillId="0" borderId="0"/>
    <xf numFmtId="171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1" fillId="0" borderId="0"/>
    <xf numFmtId="0" fontId="18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2" fillId="0" borderId="0" applyFont="0" applyFill="0" applyBorder="0" applyAlignment="0" applyProtection="0"/>
    <xf numFmtId="0" fontId="22" fillId="0" borderId="0"/>
    <xf numFmtId="0" fontId="22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81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9" fillId="0" borderId="6" xfId="0" applyFont="1" applyBorder="1"/>
    <xf numFmtId="0" fontId="11" fillId="0" borderId="0" xfId="0" applyFont="1" applyAlignment="1">
      <alignment horizontal="left"/>
    </xf>
    <xf numFmtId="166" fontId="11" fillId="0" borderId="0" xfId="0" applyNumberFormat="1" applyFont="1" applyAlignment="1">
      <alignment horizontal="left"/>
    </xf>
    <xf numFmtId="0" fontId="11" fillId="0" borderId="6" xfId="0" applyFont="1" applyBorder="1" applyAlignment="1">
      <alignment vertical="center" wrapText="1"/>
    </xf>
    <xf numFmtId="166" fontId="11" fillId="0" borderId="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6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6" fontId="11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/>
    </xf>
    <xf numFmtId="0" fontId="6" fillId="0" borderId="6" xfId="0" applyFont="1" applyBorder="1" applyAlignment="1">
      <alignment horizontal="left" vertical="center" wrapText="1"/>
    </xf>
    <xf numFmtId="4" fontId="11" fillId="0" borderId="0" xfId="0" applyNumberFormat="1" applyFont="1" applyAlignment="1">
      <alignment horizontal="left"/>
    </xf>
    <xf numFmtId="4" fontId="24" fillId="0" borderId="5" xfId="0" applyNumberFormat="1" applyFont="1" applyFill="1" applyBorder="1" applyAlignment="1">
      <alignment horizontal="right" vertical="center" wrapText="1"/>
    </xf>
    <xf numFmtId="2" fontId="25" fillId="0" borderId="5" xfId="0" applyNumberFormat="1" applyFont="1" applyBorder="1" applyAlignment="1">
      <alignment horizontal="right" vertical="center"/>
    </xf>
    <xf numFmtId="0" fontId="9" fillId="0" borderId="12" xfId="0" applyFont="1" applyBorder="1"/>
    <xf numFmtId="4" fontId="11" fillId="0" borderId="1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1" fontId="12" fillId="0" borderId="0" xfId="0" applyNumberFormat="1" applyFont="1" applyAlignment="1">
      <alignment horizontal="right"/>
    </xf>
    <xf numFmtId="4" fontId="24" fillId="0" borderId="11" xfId="0" applyNumberFormat="1" applyFont="1" applyBorder="1" applyAlignment="1">
      <alignment vertical="center" wrapText="1"/>
    </xf>
    <xf numFmtId="3" fontId="5" fillId="0" borderId="11" xfId="34" applyNumberFormat="1" applyFont="1" applyFill="1" applyBorder="1" applyAlignment="1">
      <alignment horizontal="center" vertical="center" wrapText="1" shrinkToFit="1"/>
    </xf>
    <xf numFmtId="0" fontId="8" fillId="0" borderId="13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3" fontId="5" fillId="0" borderId="10" xfId="34" applyNumberFormat="1" applyFont="1" applyFill="1" applyBorder="1" applyAlignment="1">
      <alignment horizontal="center" vertical="center" wrapText="1" shrinkToFit="1"/>
    </xf>
    <xf numFmtId="4" fontId="24" fillId="0" borderId="10" xfId="0" applyNumberFormat="1" applyFont="1" applyBorder="1" applyAlignment="1">
      <alignment vertical="center" wrapText="1"/>
    </xf>
    <xf numFmtId="4" fontId="24" fillId="0" borderId="10" xfId="0" applyNumberFormat="1" applyFont="1" applyFill="1" applyBorder="1" applyAlignment="1">
      <alignment horizontal="right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1" fontId="5" fillId="0" borderId="11" xfId="0" applyNumberFormat="1" applyFont="1" applyFill="1" applyBorder="1" applyAlignment="1">
      <alignment horizontal="center" vertical="center" wrapText="1"/>
    </xf>
    <xf numFmtId="0" fontId="27" fillId="0" borderId="11" xfId="0" applyFont="1" applyBorder="1"/>
    <xf numFmtId="0" fontId="6" fillId="0" borderId="4" xfId="0" applyFont="1" applyBorder="1" applyAlignment="1">
      <alignment horizontal="center" vertical="top"/>
    </xf>
    <xf numFmtId="1" fontId="5" fillId="0" borderId="6" xfId="0" applyNumberFormat="1" applyFont="1" applyFill="1" applyBorder="1" applyAlignment="1">
      <alignment horizontal="right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0" fontId="29" fillId="0" borderId="10" xfId="34" applyFont="1" applyFill="1" applyBorder="1" applyAlignment="1">
      <alignment horizontal="left" vertical="center" wrapText="1" shrinkToFit="1"/>
    </xf>
    <xf numFmtId="0" fontId="26" fillId="0" borderId="0" xfId="0" applyFont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right" vertic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2" name="AutoShape 1" descr="INBOX%3E5074?part=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3" name="AutoShape 2" descr="INBOX%3E5074?part=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4" name="AutoShape 3" descr="INBOX%3E5074?part=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5" name="AutoShape 4" descr="INBOX%3E5074?part=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6" name="AutoShape 5" descr="INBOX%3E5074?part=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7" name="AutoShape 6" descr="INBOX%3E5074?part=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8" name="AutoShape 7" descr="INBOX%3E5074?part=1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295275</xdr:colOff>
      <xdr:row>4</xdr:row>
      <xdr:rowOff>304800</xdr:rowOff>
    </xdr:to>
    <xdr:sp macro="" textlink="">
      <xdr:nvSpPr>
        <xdr:cNvPr id="9" name="AutoShape 8" descr="INBOX%3E5074?part=1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685800" y="676275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tabSelected="1" topLeftCell="A13" zoomScale="85" zoomScaleNormal="85" zoomScalePageLayoutView="85" workbookViewId="0">
      <selection activeCell="A24" sqref="A24"/>
    </sheetView>
  </sheetViews>
  <sheetFormatPr defaultRowHeight="15" x14ac:dyDescent="0.25"/>
  <cols>
    <col min="1" max="1" width="10.5703125" style="36" customWidth="1"/>
    <col min="2" max="2" width="81.85546875" style="30" customWidth="1"/>
    <col min="3" max="4" width="24.140625" style="22" customWidth="1"/>
    <col min="5" max="5" width="9.42578125" style="22" bestFit="1" customWidth="1"/>
    <col min="6" max="6" width="24.140625" style="22" customWidth="1"/>
    <col min="7" max="7" width="27.28515625" style="23" customWidth="1"/>
    <col min="8" max="8" width="23.42578125" style="23" customWidth="1"/>
    <col min="9" max="10" width="0" style="1" hidden="1" customWidth="1"/>
    <col min="11" max="11" width="13" style="1" hidden="1" customWidth="1"/>
    <col min="12" max="13" width="9.140625" style="1"/>
    <col min="14" max="14" width="16.7109375" style="1" customWidth="1"/>
    <col min="15" max="15" width="10.5703125" style="1" bestFit="1" customWidth="1"/>
    <col min="16" max="19" width="9.140625" style="1"/>
    <col min="20" max="16384" width="9.140625" style="2"/>
  </cols>
  <sheetData>
    <row r="1" spans="1:19" s="5" customFormat="1" ht="18.75" x14ac:dyDescent="0.3">
      <c r="A1" s="33"/>
      <c r="B1" s="64" t="s">
        <v>24</v>
      </c>
      <c r="C1" s="26"/>
      <c r="D1" s="26"/>
      <c r="E1" s="26"/>
      <c r="F1" s="26"/>
      <c r="G1" s="27"/>
      <c r="H1" s="44"/>
      <c r="I1" s="6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5" customFormat="1" ht="15" customHeight="1" x14ac:dyDescent="0.3">
      <c r="A2" s="33"/>
      <c r="B2" s="30"/>
      <c r="C2" s="26"/>
      <c r="D2" s="26"/>
      <c r="E2" s="26"/>
      <c r="F2" s="26"/>
      <c r="G2" s="27"/>
      <c r="H2" s="27"/>
      <c r="I2" s="6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5" customFormat="1" ht="22.5" customHeight="1" x14ac:dyDescent="0.3">
      <c r="A3" s="33"/>
      <c r="B3" s="65" t="s">
        <v>4</v>
      </c>
      <c r="C3" s="65"/>
      <c r="D3" s="65"/>
      <c r="E3" s="65"/>
      <c r="F3" s="65"/>
      <c r="G3" s="65"/>
      <c r="H3" s="65"/>
      <c r="I3" s="3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s="5" customFormat="1" ht="17.25" customHeight="1" thickBot="1" x14ac:dyDescent="0.35">
      <c r="A4" s="34"/>
      <c r="B4" s="31"/>
      <c r="C4" s="28"/>
      <c r="D4" s="28"/>
      <c r="E4" s="28"/>
      <c r="F4" s="28"/>
      <c r="G4" s="29"/>
      <c r="H4" s="29"/>
      <c r="I4" s="7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s="11" customFormat="1" ht="54.75" customHeight="1" x14ac:dyDescent="0.25">
      <c r="A5" s="42" t="s">
        <v>10</v>
      </c>
      <c r="B5" s="42" t="s">
        <v>8</v>
      </c>
      <c r="C5" s="42" t="s">
        <v>9</v>
      </c>
      <c r="D5" s="42" t="s">
        <v>29</v>
      </c>
      <c r="E5" s="42" t="s">
        <v>17</v>
      </c>
      <c r="F5" s="42" t="s">
        <v>16</v>
      </c>
      <c r="G5" s="42" t="s">
        <v>5</v>
      </c>
      <c r="H5" s="52" t="s">
        <v>6</v>
      </c>
      <c r="I5" s="47"/>
      <c r="J5" s="8"/>
      <c r="K5" s="9"/>
      <c r="L5" s="10"/>
      <c r="M5" s="10"/>
      <c r="N5" s="10"/>
      <c r="O5" s="10"/>
      <c r="P5" s="10"/>
      <c r="Q5" s="10"/>
      <c r="R5" s="10"/>
      <c r="S5" s="10"/>
    </row>
    <row r="6" spans="1:19" s="14" customFormat="1" ht="24" customHeight="1" thickBot="1" x14ac:dyDescent="0.3">
      <c r="A6" s="53">
        <v>1</v>
      </c>
      <c r="B6" s="54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6">
        <v>8</v>
      </c>
      <c r="I6" s="48"/>
      <c r="J6" s="12"/>
      <c r="K6" s="13"/>
      <c r="L6" s="13"/>
      <c r="M6" s="13"/>
      <c r="N6" s="13"/>
      <c r="O6" s="13"/>
      <c r="P6" s="13"/>
      <c r="Q6" s="13"/>
      <c r="R6" s="13"/>
      <c r="S6" s="13"/>
    </row>
    <row r="7" spans="1:19" s="16" customFormat="1" ht="321.75" customHeight="1" x14ac:dyDescent="0.2">
      <c r="A7" s="58">
        <v>1</v>
      </c>
      <c r="B7" s="63" t="s">
        <v>19</v>
      </c>
      <c r="C7" s="49" t="s">
        <v>11</v>
      </c>
      <c r="D7" s="49">
        <v>1</v>
      </c>
      <c r="E7" s="49" t="s">
        <v>18</v>
      </c>
      <c r="F7" s="50">
        <f>13233.75+13.56/1.2</f>
        <v>13245.05</v>
      </c>
      <c r="G7" s="50">
        <f>F7*1.2</f>
        <v>15894.059999999998</v>
      </c>
      <c r="H7" s="51">
        <f>D7*G7</f>
        <v>15894.059999999998</v>
      </c>
      <c r="I7" s="37"/>
      <c r="J7" s="15"/>
      <c r="K7" s="15"/>
      <c r="L7" s="15"/>
      <c r="M7" s="15"/>
      <c r="N7" s="15"/>
      <c r="O7" s="15"/>
      <c r="P7" s="15"/>
      <c r="Q7" s="15"/>
      <c r="R7" s="15"/>
      <c r="S7" s="15"/>
    </row>
    <row r="8" spans="1:19" s="16" customFormat="1" ht="43.5" customHeight="1" x14ac:dyDescent="0.2">
      <c r="A8" s="58">
        <v>2</v>
      </c>
      <c r="B8" s="63" t="s">
        <v>20</v>
      </c>
      <c r="C8" s="46" t="s">
        <v>12</v>
      </c>
      <c r="D8" s="46">
        <v>2</v>
      </c>
      <c r="E8" s="49" t="s">
        <v>18</v>
      </c>
      <c r="F8" s="50">
        <v>735.22</v>
      </c>
      <c r="G8" s="45">
        <v>882.26400000000001</v>
      </c>
      <c r="H8" s="51">
        <f>D8*G8</f>
        <v>1764.528</v>
      </c>
      <c r="I8" s="37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1:19" s="16" customFormat="1" ht="40.5" x14ac:dyDescent="0.2">
      <c r="A9" s="58">
        <v>3</v>
      </c>
      <c r="B9" s="63" t="s">
        <v>21</v>
      </c>
      <c r="C9" s="46" t="s">
        <v>13</v>
      </c>
      <c r="D9" s="46">
        <v>251</v>
      </c>
      <c r="E9" s="49" t="s">
        <v>18</v>
      </c>
      <c r="F9" s="50">
        <v>391.923</v>
      </c>
      <c r="G9" s="45">
        <v>447.91199999999998</v>
      </c>
      <c r="H9" s="51">
        <f>D9*G9</f>
        <v>112425.912</v>
      </c>
      <c r="I9" s="37"/>
      <c r="J9" s="15"/>
      <c r="K9" s="15"/>
      <c r="L9" s="15"/>
      <c r="M9" s="15"/>
      <c r="N9" s="15"/>
      <c r="O9" s="15"/>
      <c r="P9" s="15"/>
      <c r="Q9" s="15"/>
      <c r="R9" s="15"/>
      <c r="S9" s="15"/>
    </row>
    <row r="10" spans="1:19" s="16" customFormat="1" ht="47.25" x14ac:dyDescent="0.2">
      <c r="A10" s="58">
        <v>4</v>
      </c>
      <c r="B10" s="63" t="s">
        <v>22</v>
      </c>
      <c r="C10" s="46" t="s">
        <v>14</v>
      </c>
      <c r="D10" s="46">
        <v>6</v>
      </c>
      <c r="E10" s="49" t="s">
        <v>18</v>
      </c>
      <c r="F10" s="50">
        <v>1225.308</v>
      </c>
      <c r="G10" s="45">
        <v>1400.3520000000001</v>
      </c>
      <c r="H10" s="51">
        <f>D10*G10</f>
        <v>8402.112000000001</v>
      </c>
      <c r="I10" s="37"/>
      <c r="J10" s="15"/>
      <c r="K10" s="15"/>
      <c r="L10" s="15"/>
      <c r="M10" s="15"/>
      <c r="N10" s="15"/>
      <c r="O10" s="15"/>
      <c r="P10" s="15"/>
      <c r="Q10" s="15"/>
      <c r="R10" s="15"/>
      <c r="S10" s="15"/>
    </row>
    <row r="11" spans="1:19" s="16" customFormat="1" ht="63" x14ac:dyDescent="0.2">
      <c r="A11" s="58">
        <v>5</v>
      </c>
      <c r="B11" s="63" t="s">
        <v>23</v>
      </c>
      <c r="C11" s="46" t="s">
        <v>15</v>
      </c>
      <c r="D11" s="46">
        <v>10</v>
      </c>
      <c r="E11" s="49" t="s">
        <v>18</v>
      </c>
      <c r="F11" s="50">
        <v>1492.4910000000002</v>
      </c>
      <c r="G11" s="45">
        <v>1705.704</v>
      </c>
      <c r="H11" s="51">
        <f>D11*G11</f>
        <v>17057.04</v>
      </c>
      <c r="I11" s="37"/>
      <c r="J11" s="15"/>
      <c r="K11" s="15"/>
      <c r="L11" s="15"/>
      <c r="M11" s="15"/>
      <c r="N11" s="15"/>
      <c r="O11" s="15"/>
      <c r="P11" s="15"/>
      <c r="Q11" s="15"/>
      <c r="R11" s="15"/>
      <c r="S11" s="15"/>
    </row>
    <row r="12" spans="1:19" s="16" customFormat="1" ht="24.6" customHeight="1" x14ac:dyDescent="0.2">
      <c r="A12" s="73"/>
      <c r="B12" s="74"/>
      <c r="C12" s="74"/>
      <c r="D12" s="43"/>
      <c r="E12" s="62"/>
      <c r="F12" s="61"/>
      <c r="G12" s="40" t="s">
        <v>1</v>
      </c>
      <c r="H12" s="39">
        <f>SUM(H7:H11)</f>
        <v>155543.652</v>
      </c>
      <c r="I12" s="37"/>
      <c r="J12" s="15"/>
      <c r="K12" s="15"/>
      <c r="L12" s="15"/>
      <c r="M12" s="15"/>
      <c r="N12" s="15"/>
      <c r="O12" s="15"/>
      <c r="P12" s="15"/>
      <c r="Q12" s="15"/>
      <c r="R12" s="15"/>
      <c r="S12" s="15"/>
    </row>
    <row r="13" spans="1:19" s="16" customFormat="1" ht="24.6" customHeight="1" x14ac:dyDescent="0.2">
      <c r="A13" s="73"/>
      <c r="B13" s="74"/>
      <c r="C13" s="74"/>
      <c r="D13" s="43"/>
      <c r="E13" s="62"/>
      <c r="F13" s="61"/>
      <c r="G13" s="40" t="s">
        <v>2</v>
      </c>
      <c r="H13" s="39">
        <f>H12/6</f>
        <v>25923.941999999999</v>
      </c>
      <c r="I13" s="37"/>
      <c r="J13" s="15"/>
      <c r="K13" s="15"/>
      <c r="L13" s="15"/>
      <c r="M13" s="15"/>
      <c r="N13" s="15"/>
      <c r="O13" s="15"/>
      <c r="P13" s="15"/>
      <c r="Q13" s="15"/>
      <c r="R13" s="15"/>
      <c r="S13" s="15"/>
    </row>
    <row r="14" spans="1:19" s="18" customFormat="1" ht="25.5" customHeight="1" x14ac:dyDescent="0.2">
      <c r="A14" s="57"/>
      <c r="B14" s="69" t="str">
        <f>"Предельная стоимость лота составляет "&amp;FIXED(H12,2)&amp;"  долл. США, в том числе НДС 20% "&amp;FIXED(H13,2)&amp;" долл. США."</f>
        <v>Предельная стоимость лота составляет 155 543,65  долл. США, в том числе НДС 20% 25 923,94 долл. США.</v>
      </c>
      <c r="C14" s="69"/>
      <c r="D14" s="69"/>
      <c r="E14" s="69"/>
      <c r="F14" s="69"/>
      <c r="G14" s="69"/>
      <c r="H14" s="70"/>
      <c r="I14" s="21"/>
      <c r="J14" s="17"/>
      <c r="K14" s="17"/>
      <c r="L14" s="17"/>
      <c r="M14" s="17"/>
      <c r="N14" s="15"/>
      <c r="O14" s="17"/>
      <c r="P14" s="17"/>
      <c r="Q14" s="17"/>
      <c r="R14" s="17"/>
      <c r="S14" s="17"/>
    </row>
    <row r="15" spans="1:19" s="18" customFormat="1" ht="39" customHeight="1" x14ac:dyDescent="0.2">
      <c r="A15" s="57"/>
      <c r="B15" s="69" t="s">
        <v>7</v>
      </c>
      <c r="C15" s="69"/>
      <c r="D15" s="69"/>
      <c r="E15" s="69"/>
      <c r="F15" s="69"/>
      <c r="G15" s="69"/>
      <c r="H15" s="70"/>
      <c r="I15" s="21"/>
      <c r="J15" s="17"/>
      <c r="K15" s="41"/>
      <c r="L15" s="17"/>
      <c r="M15" s="17"/>
      <c r="N15" s="17"/>
      <c r="O15" s="17"/>
      <c r="P15" s="17"/>
      <c r="Q15" s="17"/>
      <c r="R15" s="17"/>
      <c r="S15" s="17"/>
    </row>
    <row r="16" spans="1:19" s="18" customFormat="1" ht="19.5" customHeight="1" x14ac:dyDescent="0.2">
      <c r="A16" s="35"/>
      <c r="B16" s="32"/>
      <c r="C16" s="24"/>
      <c r="D16" s="24"/>
      <c r="E16" s="24"/>
      <c r="F16" s="24"/>
      <c r="G16" s="25"/>
      <c r="H16" s="25"/>
      <c r="I16" s="21"/>
      <c r="J16" s="17"/>
      <c r="K16" s="41"/>
      <c r="L16" s="17"/>
      <c r="M16" s="17"/>
      <c r="N16" s="17"/>
      <c r="O16" s="17"/>
      <c r="P16" s="17"/>
      <c r="Q16" s="17"/>
      <c r="R16" s="17"/>
      <c r="S16" s="17"/>
    </row>
    <row r="17" spans="1:19" s="20" customFormat="1" ht="54.75" customHeight="1" x14ac:dyDescent="0.2">
      <c r="A17" s="71" t="s">
        <v>25</v>
      </c>
      <c r="B17" s="72"/>
      <c r="C17" s="75" t="s">
        <v>28</v>
      </c>
      <c r="D17" s="76"/>
      <c r="E17" s="76"/>
      <c r="F17" s="76"/>
      <c r="G17" s="76"/>
      <c r="H17" s="77"/>
      <c r="I17" s="21"/>
      <c r="J17" s="17"/>
      <c r="K17" s="41"/>
      <c r="L17" s="60"/>
      <c r="M17" s="19"/>
      <c r="N17" s="19"/>
      <c r="O17" s="19"/>
      <c r="P17" s="19"/>
      <c r="Q17" s="19"/>
      <c r="R17" s="19"/>
      <c r="S17" s="19"/>
    </row>
    <row r="18" spans="1:19" ht="52.5" customHeight="1" x14ac:dyDescent="0.2">
      <c r="A18" s="66" t="s">
        <v>0</v>
      </c>
      <c r="B18" s="66"/>
      <c r="C18" s="78" t="s">
        <v>26</v>
      </c>
      <c r="D18" s="78"/>
      <c r="E18" s="78"/>
      <c r="F18" s="78"/>
      <c r="G18" s="78"/>
      <c r="H18" s="78"/>
      <c r="I18" s="78"/>
      <c r="J18" s="78"/>
      <c r="K18" s="78"/>
    </row>
    <row r="19" spans="1:19" ht="51.75" customHeight="1" x14ac:dyDescent="0.2">
      <c r="A19" s="66" t="s">
        <v>3</v>
      </c>
      <c r="B19" s="66"/>
      <c r="C19" s="67" t="s">
        <v>27</v>
      </c>
      <c r="D19" s="67"/>
      <c r="E19" s="67"/>
      <c r="F19" s="67"/>
      <c r="G19" s="68"/>
      <c r="H19" s="68"/>
      <c r="I19" s="59"/>
      <c r="J19" s="59"/>
      <c r="K19" s="59"/>
    </row>
    <row r="21" spans="1:19" ht="33" customHeight="1" x14ac:dyDescent="0.2">
      <c r="A21" s="79" t="s">
        <v>30</v>
      </c>
      <c r="B21" s="80"/>
      <c r="C21" s="80"/>
      <c r="D21" s="80"/>
      <c r="E21" s="80"/>
      <c r="F21" s="80"/>
      <c r="G21" s="80"/>
      <c r="H21" s="80"/>
    </row>
    <row r="24" spans="1:19" x14ac:dyDescent="0.25">
      <c r="C24" s="38"/>
      <c r="D24" s="38"/>
      <c r="E24" s="38"/>
      <c r="F24" s="38"/>
    </row>
  </sheetData>
  <mergeCells count="12">
    <mergeCell ref="A21:H21"/>
    <mergeCell ref="B3:H3"/>
    <mergeCell ref="A19:B19"/>
    <mergeCell ref="C19:H19"/>
    <mergeCell ref="B14:H14"/>
    <mergeCell ref="A17:B17"/>
    <mergeCell ref="A18:B18"/>
    <mergeCell ref="A12:C12"/>
    <mergeCell ref="A13:C13"/>
    <mergeCell ref="B15:H15"/>
    <mergeCell ref="C17:H17"/>
    <mergeCell ref="C18:K18"/>
  </mergeCells>
  <phoneticPr fontId="10" type="noConversion"/>
  <pageMargins left="0.78740157480314965" right="0.39370078740157483" top="0.78740157480314965" bottom="0.39370078740157483" header="0.31496062992125984" footer="0.31496062992125984"/>
  <pageSetup paperSize="9" scale="58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2019-07-15T07:23:49Z</cp:lastPrinted>
  <dcterms:created xsi:type="dcterms:W3CDTF">2011-10-27T10:58:53Z</dcterms:created>
  <dcterms:modified xsi:type="dcterms:W3CDTF">2019-07-15T09:36:02Z</dcterms:modified>
</cp:coreProperties>
</file>