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Лист1!$A$8:$AA$18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Лист1!$A$25:$M$25</definedName>
    <definedName name="XLR_ERRNAMESTR" hidden="1">XLR_NoRangeSheet!$B$5</definedName>
    <definedName name="XLR_VERSION" hidden="1">XLR_NoRangeSheet!$A$5</definedName>
    <definedName name="_xlnm.Print_Area" localSheetId="0">Лист1!$A$1:$M$30</definedName>
  </definedNames>
  <calcPr calcId="124519"/>
</workbook>
</file>

<file path=xl/calcChain.xml><?xml version="1.0" encoding="utf-8"?>
<calcChain xmlns="http://schemas.openxmlformats.org/spreadsheetml/2006/main">
  <c r="J9" i="1"/>
  <c r="K9" s="1"/>
  <c r="J10"/>
  <c r="K10"/>
  <c r="J11"/>
  <c r="K11" s="1"/>
  <c r="J12"/>
  <c r="K12" s="1"/>
  <c r="J13"/>
  <c r="K13" s="1"/>
  <c r="J14"/>
  <c r="K14"/>
  <c r="J15"/>
  <c r="K15" s="1"/>
  <c r="J16"/>
  <c r="K16"/>
  <c r="J17"/>
  <c r="K17" s="1"/>
  <c r="J8"/>
  <c r="K8" l="1"/>
  <c r="K18" s="1"/>
  <c r="K19" s="1"/>
  <c r="J18"/>
  <c r="B16"/>
  <c r="B15"/>
  <c r="B14"/>
  <c r="B13"/>
  <c r="B12"/>
  <c r="B11"/>
  <c r="B10"/>
  <c r="B9"/>
  <c r="B8"/>
  <c r="B5" i="2"/>
</calcChain>
</file>

<file path=xl/sharedStrings.xml><?xml version="1.0" encoding="utf-8"?>
<sst xmlns="http://schemas.openxmlformats.org/spreadsheetml/2006/main" count="90" uniqueCount="66">
  <si>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</si>
  <si>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</si>
  <si>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</si>
  <si>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</si>
  <si>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</si>
  <si>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</si>
  <si>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</si>
  <si>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</si>
  <si>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</si>
  <si>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Eд.изм</t>
  </si>
  <si>
    <t>Наименование товара</t>
  </si>
  <si>
    <t>Итого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</si>
  <si>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</si>
  <si>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</si>
  <si>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</si>
  <si>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</si>
  <si>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не менее 12 месяцев</t>
  </si>
  <si>
    <t>Гарантийные обязательства</t>
  </si>
  <si>
    <t>Номенклатура</t>
  </si>
  <si>
    <t>Производитель</t>
  </si>
  <si>
    <t>4.2, Developer  (build 122-D7)</t>
  </si>
  <si>
    <t>Query2</t>
  </si>
  <si>
    <t>Республика Башкортостан</t>
  </si>
  <si>
    <t xml:space="preserve"> Поставка лестниц-стремянок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</si>
  <si>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</si>
  <si>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</si>
  <si>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</si>
  <si>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</si>
  <si>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</si>
  <si>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</si>
  <si>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</si>
  <si>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</si>
  <si>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СТРЕМЯНКА АЛЮМИНИЕВАЯ 5 СТУП. АЛЮМЕТ</t>
  </si>
  <si>
    <t>ЛЕСТНИЦА-СТРЕМЯНКА АЛЮМИНЕВАЯ 2-Х СЕКЦИОННАЯ, 2Х14 СТУП.</t>
  </si>
  <si>
    <t>ЛЕСТНИЦА-СТРЕМЯНКА АЛЮМИНЕВАЯ 3-Х СЕКЦИОННАЯ, 3Х9 СТУП.</t>
  </si>
  <si>
    <t>ЛЕСТНИЦА-СТРЕМЯНКА АЛЮМИНЕВАЯ 3-Х СЕКЦИОННАЯ, 3Х12 СТУП.</t>
  </si>
  <si>
    <t>ЛЕСТНИЦА -ТРАНСФОРМЕР Т433 АЛЮМЕТ</t>
  </si>
  <si>
    <t>ЛЕСТНИЦА -ТРАНСФОРМЕР Т444 АЛЮМЕТ</t>
  </si>
  <si>
    <t>ЛЕСТНИЦА -ТРАНСФОРМЕР Т455 АЛЮМЕТ</t>
  </si>
  <si>
    <t>ЛЕСТНИЦА ПРИСТАВНАЯ АЛЮМЕТ 5107 (7 СТУП.)</t>
  </si>
  <si>
    <t>ЛЕСТНИЦА ПРИСТАВНАЯ РАЗБОРНАЯ ДЛЯ Ж/Б ОПОР (ЛПР)</t>
  </si>
  <si>
    <t>1 Гарантийные обязательства - 12 месяцев</t>
  </si>
  <si>
    <t>Стремянка алюминевая с диэлектрическими наконечниками .Число ступеней 5. Технические характеристики: 
 Вес: 3-4кг;
 Максимальная нагрузка, не более 150 кг;
 Высота площадки 1,03 м
 Рабочая высота до 3 м
 Габариты в сложенном виде (высота*ширина*глубина), м - 1,75*0,46*0,09
 Ширина ступени  0,8 м</t>
  </si>
  <si>
    <t>Лестница стремянка 3-х секционная имеет диэлектрические наконечники. Число ступеней не менее 9 на каждую секцию.Технические характеристики: количество ступеней секции: 9;
высота в сложенном виде: от 250 до 270 см.;
высота в виде стремянки: от 400 до 420 см.;
высота в приставном виде: не менее 580 см.;
нагрузка: от 120 до 150 кг.;
вес: 11-13 кг.</t>
  </si>
  <si>
    <t>Лестница алюминиевая 3-х секционная с диэлектрическими наконечниками ,имеет 12 ступеней на каждую секцию. Технические характеристики: Количество ступеней секции: 12
Высота в сложенном виде: не более 3,3 м.
Высота в виде стремянки: от 3,3-6 м.
Высота в приставном виде: не менее  8,5 м.
нагрузка: от 120до 150 кг.
Вес: от 27 -29 кг.</t>
  </si>
  <si>
    <t>Алюминевая шарнирная лестница состоящая из 4 секций.  Длина в сложенном виде до 1 м, длина лестницы 3,5 м, высота в виде мостика 0,8-1 м, высота  стремянки от 0,5-1,8 м, кол-во ступеней: 4х3, Вес 11- 12 кг;  нагрузка от 100- 150 кг.</t>
  </si>
  <si>
    <t>Алюминевая шарнирная лестница с диэлектрическим наконечником, состоящая из 4 секций. Техническая характеристика:  
количество ступеней 16 шт;
максимальная нагрузка 120-150 кг;
максимальная высота от 4,5 м;
высота в сложенном виде  1,2 -1,3 м;
вес  14 -15 кг.</t>
  </si>
  <si>
    <t>Алюминевая шарнирная лестница с диэлектрическим наконечником, состоящая из 4 секций. Технические характеристики:
количество ступеней в секции: 5;
кысота в сложенном состоянии: не более 1.5 м;
высота стремянки: не менее 2.6 м;
мах высота: не менее 5.5 м;
мах нагрузка:  120- 150 кг;
вес: 16-17 кг.</t>
  </si>
  <si>
    <t>Алюминевая лестница с диэлектрическими наконечниками. Технические характеристики: количество ступеней 7 шт., длина лестницы от 1,9 м, максимальная нагрузка 120-150 кг, вес 2,5- 3 кг.</t>
  </si>
  <si>
    <t xml:space="preserve">Предназначается для обслуживания железобетонных опор линий электропередач прямоугольного и круглого сечения.
Приставная разборная лестница изготавливается из алюминиевого сплава и служит для проведения электромонтажных работ (высота до 20 м) на железобетонных опорах с коническими и цилиндрическими стволами и с диаметром 300-560 мм.   Данная лестница из последовательно соединяющихся между собой двухметровых секций.
На каждой секции в верхней части имеется упорный кронштейн специальный зажим для крепления к опоре. Каждая вторая секция вдобавок крепится к опоре хомутыми.
Технические данные:
Грузоподъемность собранной и прикрепленной
к опоре лестницы, кг 100
Общая высота, м.2 – 28
Количество секций, шт 3-14
Высота секции, м.2
Масса, кг 20-50
Крепление к опоре ремнем с механическим зажимом, винтовым фиксатором и дугами.
</t>
  </si>
  <si>
    <t>СТРЕМЯНКА СТЕКЛОПЛАСТИКОВАЯ ДИЭЛЕКТРИЧЕСКАЯ С СИММЕТРИЧНОЙ ОПОРОЙ ССД-0.7 ЕТ "ЕВРО-ТЕЛЕКОМ"</t>
  </si>
  <si>
    <t xml:space="preserve">Длина тетивы: 1.5 м 
Количество ступеней: 3  
Высота до рабочей площадки: 700 мм 
Размер рабочей площадки: 390 х 320 мм 
Высота стремянки в рабочем положении: 1400 мм 
Размах опор стремянки в рабочем положении: 800 мм 
Длина стремянки транспортная: 1600 мм 
Ширина основания стремянки : 575 мм 
Ширина стремянки сверху: 420 мм  
Расстояние между ступенями : 250 мм 
Номинальная нагрузка на ступень : 150 кг  
Покрытие ступеней : абразивная крошка  
Сечение профиля : 59 х 25 мм  
Цвет профиля: красный 
Вес: 10 кг 
</t>
  </si>
  <si>
    <t>Отдел эксплуатации сетей  +  Отдел Радио и телевидения</t>
  </si>
  <si>
    <t>Стремянка алюминевая двухсторонняя (колличество ступеней не менее 14 на каждую сторону). с диэлектрическими наконечниками и с техническими характеристиками: высота-не менее 3,5м.; макс. высота не более 7,5 м.; с  весом 14-15 кг. и с нагрузкой- 120-150 кг.</t>
  </si>
  <si>
    <t>РБ . г.Уфа.  ул. Каспийская д .14 .</t>
  </si>
  <si>
    <t>Транспортировка товара осуществляется автомобильным транспортом,  за счет Поставщика.</t>
  </si>
  <si>
    <t>Контактное лицо по тех. Вопросам: Шиц Д.В тел . 8347/2215597   эл.адрес  /d.shic@bashtel.ru</t>
  </si>
  <si>
    <t>Карелин Г К эл.адрес .g.karelin@bashtel.ru тел 221-53-46</t>
  </si>
  <si>
    <t>Предельная сумма лота составляет:     530 548,77   руб. с НДС.</t>
  </si>
  <si>
    <t xml:space="preserve">Адрес и ответственный за прием товара </t>
  </si>
  <si>
    <t xml:space="preserve">РБ . г.Уфа.  ул. Каспийская д .14, ответствееный зав .склад  Иксанова Флюра Сагитовна тел :89053527779. </t>
  </si>
  <si>
    <t>Приложение № 1</t>
  </si>
  <si>
    <t xml:space="preserve">                                                                                                                                                                                                                               СПЕЦИФИКАЦИЯ                                                                                                                                                 </t>
  </si>
  <si>
    <t xml:space="preserve"> к Документации о закупке</t>
  </si>
  <si>
    <t>Предельная цена за единицу измерения без НДС, включая стоимость тары и доставку, рубли РФ</t>
  </si>
  <si>
    <t xml:space="preserve">до 25.04.2016 года  </t>
  </si>
</sst>
</file>

<file path=xl/styles.xml><?xml version="1.0" encoding="utf-8"?>
<styleSheet xmlns="http://schemas.openxmlformats.org/spreadsheetml/2006/main">
  <numFmts count="1">
    <numFmt numFmtId="164" formatCode="#,##0.00_р_."/>
  </numFmts>
  <fonts count="1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Helv"/>
      <charset val="204"/>
    </font>
    <font>
      <sz val="11"/>
      <name val="Courier New"/>
      <family val="3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0" fillId="0" borderId="1" xfId="0" applyFont="1" applyBorder="1" applyAlignment="1">
      <alignment horizontal="center"/>
    </xf>
    <xf numFmtId="0" fontId="0" fillId="0" borderId="1" xfId="0" applyNumberFormat="1" applyBorder="1" applyAlignment="1">
      <alignment horizontal="center" vertical="top"/>
    </xf>
    <xf numFmtId="0" fontId="0" fillId="0" borderId="1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/>
    <xf numFmtId="0" fontId="0" fillId="0" borderId="5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0" xfId="0" applyFont="1" applyFill="1"/>
    <xf numFmtId="0" fontId="9" fillId="0" borderId="0" xfId="0" applyFont="1"/>
    <xf numFmtId="4" fontId="10" fillId="0" borderId="0" xfId="0" applyNumberFormat="1" applyFont="1" applyFill="1"/>
    <xf numFmtId="0" fontId="7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left" wrapText="1"/>
    </xf>
    <xf numFmtId="0" fontId="2" fillId="0" borderId="10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2" fillId="0" borderId="10" xfId="0" applyFont="1" applyBorder="1" applyAlignment="1">
      <alignment horizontal="center" vertical="center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A39"/>
  <sheetViews>
    <sheetView tabSelected="1" view="pageLayout" workbookViewId="0">
      <selection activeCell="E27" sqref="E27:L27"/>
    </sheetView>
  </sheetViews>
  <sheetFormatPr defaultRowHeight="15"/>
  <cols>
    <col min="1" max="1" width="0.85546875" customWidth="1"/>
    <col min="2" max="2" width="8.42578125" customWidth="1"/>
    <col min="3" max="3" width="8.42578125" style="8" customWidth="1"/>
    <col min="4" max="4" width="26.42578125" customWidth="1"/>
    <col min="5" max="5" width="16.5703125" style="8" customWidth="1"/>
    <col min="6" max="6" width="65.28515625" customWidth="1"/>
    <col min="9" max="9" width="19.5703125" style="5" customWidth="1"/>
    <col min="10" max="10" width="16" style="5" customWidth="1"/>
    <col min="11" max="11" width="18.28515625" style="7" customWidth="1"/>
    <col min="12" max="12" width="17.7109375" customWidth="1"/>
    <col min="13" max="13" width="3.28515625" customWidth="1"/>
    <col min="23" max="26" width="9.140625" style="8"/>
  </cols>
  <sheetData>
    <row r="1" spans="1:27">
      <c r="K1" s="67" t="s">
        <v>61</v>
      </c>
      <c r="L1" s="67"/>
    </row>
    <row r="2" spans="1:27">
      <c r="B2" s="39" t="s">
        <v>62</v>
      </c>
      <c r="C2" s="39"/>
      <c r="D2" s="39"/>
      <c r="E2" s="39"/>
      <c r="F2" s="39"/>
      <c r="G2" s="39"/>
      <c r="H2" s="39"/>
      <c r="I2" s="39"/>
      <c r="J2" s="39"/>
      <c r="K2" s="39"/>
      <c r="L2" s="48" t="s">
        <v>63</v>
      </c>
    </row>
    <row r="3" spans="1:27" ht="21" customHeight="1">
      <c r="B3" t="s">
        <v>15</v>
      </c>
      <c r="C3" s="8" t="s">
        <v>23</v>
      </c>
      <c r="D3" s="19"/>
      <c r="E3" s="19"/>
      <c r="F3" s="69" t="s">
        <v>52</v>
      </c>
      <c r="G3" s="69"/>
      <c r="L3" s="16"/>
      <c r="M3" s="3"/>
    </row>
    <row r="4" spans="1:27" s="8" customFormat="1" ht="34.5" customHeight="1">
      <c r="B4" s="49"/>
      <c r="C4" s="50"/>
      <c r="D4" s="50"/>
      <c r="E4" s="50"/>
      <c r="F4" s="50"/>
      <c r="G4" s="50"/>
      <c r="H4" s="50"/>
      <c r="I4" s="50"/>
      <c r="J4" s="50"/>
      <c r="K4" s="50"/>
      <c r="L4" s="50"/>
      <c r="M4" s="3"/>
    </row>
    <row r="5" spans="1:27" s="9" customFormat="1">
      <c r="B5" s="59" t="s">
        <v>0</v>
      </c>
      <c r="C5" s="61" t="s">
        <v>18</v>
      </c>
      <c r="D5" s="59" t="s">
        <v>10</v>
      </c>
      <c r="E5" s="61" t="s">
        <v>19</v>
      </c>
      <c r="F5" s="59" t="s">
        <v>1</v>
      </c>
      <c r="G5" s="59" t="s">
        <v>9</v>
      </c>
      <c r="H5" s="26"/>
      <c r="I5" s="65" t="s">
        <v>64</v>
      </c>
      <c r="J5" s="63" t="s">
        <v>12</v>
      </c>
      <c r="K5" s="60" t="s">
        <v>14</v>
      </c>
      <c r="L5" s="59" t="s">
        <v>2</v>
      </c>
      <c r="M5" s="10"/>
    </row>
    <row r="6" spans="1:27" s="11" customFormat="1" ht="64.5" customHeight="1">
      <c r="B6" s="59"/>
      <c r="C6" s="62"/>
      <c r="D6" s="59"/>
      <c r="E6" s="62"/>
      <c r="F6" s="59"/>
      <c r="G6" s="59"/>
      <c r="H6" s="6" t="s">
        <v>11</v>
      </c>
      <c r="I6" s="66"/>
      <c r="J6" s="64"/>
      <c r="K6" s="60"/>
      <c r="L6" s="59"/>
    </row>
    <row r="7" spans="1:27" s="9" customFormat="1">
      <c r="B7" s="12">
        <v>1</v>
      </c>
      <c r="C7" s="20">
        <v>2</v>
      </c>
      <c r="D7" s="12">
        <v>3</v>
      </c>
      <c r="E7" s="21">
        <v>4</v>
      </c>
      <c r="F7" s="12">
        <v>5</v>
      </c>
      <c r="G7" s="12">
        <v>6</v>
      </c>
      <c r="H7" s="12">
        <v>7</v>
      </c>
      <c r="I7" s="12">
        <v>8</v>
      </c>
      <c r="J7" s="12">
        <v>9</v>
      </c>
      <c r="K7" s="12">
        <v>10</v>
      </c>
      <c r="L7" s="12">
        <v>11</v>
      </c>
    </row>
    <row r="8" spans="1:27" ht="138" customHeight="1">
      <c r="A8" s="8"/>
      <c r="B8" s="4">
        <f t="shared" ref="B8:B16" si="0">ROW()-6</f>
        <v>2</v>
      </c>
      <c r="C8" s="27">
        <v>42606</v>
      </c>
      <c r="D8" s="1" t="s">
        <v>32</v>
      </c>
      <c r="E8" s="1"/>
      <c r="F8" s="1" t="s">
        <v>42</v>
      </c>
      <c r="G8" s="30" t="s">
        <v>31</v>
      </c>
      <c r="H8" s="28">
        <v>42</v>
      </c>
      <c r="I8" s="31">
        <v>1023.5</v>
      </c>
      <c r="J8" s="31">
        <f>I8*H8</f>
        <v>42987</v>
      </c>
      <c r="K8" s="31">
        <f>J8*1.18</f>
        <v>50724.659999999996</v>
      </c>
      <c r="L8" s="38" t="s">
        <v>54</v>
      </c>
      <c r="M8" s="8"/>
      <c r="N8" s="8"/>
      <c r="O8" s="8"/>
      <c r="P8" s="8"/>
      <c r="Q8" s="8"/>
      <c r="R8" s="8"/>
      <c r="S8" s="8"/>
      <c r="T8" s="8"/>
      <c r="U8" s="8"/>
      <c r="V8" s="8"/>
      <c r="AA8" s="8"/>
    </row>
    <row r="9" spans="1:27" s="8" customFormat="1" ht="65.25" customHeight="1">
      <c r="B9" s="4">
        <f t="shared" si="0"/>
        <v>3</v>
      </c>
      <c r="C9" s="27">
        <v>42609</v>
      </c>
      <c r="D9" s="1" t="s">
        <v>33</v>
      </c>
      <c r="E9" s="1"/>
      <c r="F9" s="1" t="s">
        <v>53</v>
      </c>
      <c r="G9" s="30" t="s">
        <v>31</v>
      </c>
      <c r="H9" s="29">
        <v>2</v>
      </c>
      <c r="I9" s="31">
        <v>5248</v>
      </c>
      <c r="J9" s="31">
        <f t="shared" ref="J9:J17" si="1">I9*H9</f>
        <v>10496</v>
      </c>
      <c r="K9" s="31">
        <f t="shared" ref="K9:K17" si="2">J9*1.18</f>
        <v>12385.279999999999</v>
      </c>
      <c r="L9" s="38" t="s">
        <v>54</v>
      </c>
    </row>
    <row r="10" spans="1:27" s="8" customFormat="1" ht="126" customHeight="1">
      <c r="B10" s="4">
        <f t="shared" si="0"/>
        <v>4</v>
      </c>
      <c r="C10" s="27">
        <v>42610</v>
      </c>
      <c r="D10" s="1" t="s">
        <v>34</v>
      </c>
      <c r="E10" s="1"/>
      <c r="F10" s="1" t="s">
        <v>43</v>
      </c>
      <c r="G10" s="30" t="s">
        <v>31</v>
      </c>
      <c r="H10" s="29">
        <v>13</v>
      </c>
      <c r="I10" s="31">
        <v>4204.3</v>
      </c>
      <c r="J10" s="31">
        <f t="shared" si="1"/>
        <v>54655.9</v>
      </c>
      <c r="K10" s="31">
        <f t="shared" si="2"/>
        <v>64493.962</v>
      </c>
      <c r="L10" s="38" t="s">
        <v>54</v>
      </c>
    </row>
    <row r="11" spans="1:27" ht="123" customHeight="1">
      <c r="A11" s="8"/>
      <c r="B11" s="4">
        <f t="shared" si="0"/>
        <v>5</v>
      </c>
      <c r="C11" s="27">
        <v>42611</v>
      </c>
      <c r="D11" s="1" t="s">
        <v>35</v>
      </c>
      <c r="E11" s="1"/>
      <c r="F11" s="1" t="s">
        <v>44</v>
      </c>
      <c r="G11" s="30" t="s">
        <v>31</v>
      </c>
      <c r="H11" s="29">
        <v>11</v>
      </c>
      <c r="I11" s="31">
        <v>5900</v>
      </c>
      <c r="J11" s="31">
        <f t="shared" si="1"/>
        <v>64900</v>
      </c>
      <c r="K11" s="31">
        <f t="shared" si="2"/>
        <v>76582</v>
      </c>
      <c r="L11" s="38" t="s">
        <v>54</v>
      </c>
      <c r="M11" s="8"/>
      <c r="N11" s="8"/>
      <c r="O11" s="8"/>
      <c r="P11" s="8"/>
      <c r="Q11" s="8"/>
      <c r="R11" s="8"/>
      <c r="S11" s="8"/>
      <c r="T11" s="8"/>
      <c r="U11" s="8"/>
      <c r="V11" s="8"/>
      <c r="AA11" s="8"/>
    </row>
    <row r="12" spans="1:27" ht="66" customHeight="1">
      <c r="A12" s="8"/>
      <c r="B12" s="4">
        <f t="shared" si="0"/>
        <v>6</v>
      </c>
      <c r="C12" s="27">
        <v>42612</v>
      </c>
      <c r="D12" s="1" t="s">
        <v>36</v>
      </c>
      <c r="E12" s="1"/>
      <c r="F12" s="1" t="s">
        <v>45</v>
      </c>
      <c r="G12" s="30" t="s">
        <v>31</v>
      </c>
      <c r="H12" s="29">
        <v>1</v>
      </c>
      <c r="I12" s="31">
        <v>4333.1000000000004</v>
      </c>
      <c r="J12" s="31">
        <f t="shared" si="1"/>
        <v>4333.1000000000004</v>
      </c>
      <c r="K12" s="31">
        <f t="shared" si="2"/>
        <v>5113.058</v>
      </c>
      <c r="L12" s="38" t="s">
        <v>54</v>
      </c>
      <c r="M12" s="8"/>
      <c r="N12" s="8"/>
      <c r="O12" s="8"/>
      <c r="P12" s="8"/>
      <c r="Q12" s="8"/>
      <c r="R12" s="8"/>
      <c r="S12" s="8"/>
      <c r="T12" s="8"/>
      <c r="U12" s="8"/>
      <c r="V12" s="8"/>
      <c r="AA12" s="8"/>
    </row>
    <row r="13" spans="1:27" ht="107.25" customHeight="1">
      <c r="A13" s="8"/>
      <c r="B13" s="4">
        <f t="shared" si="0"/>
        <v>7</v>
      </c>
      <c r="C13" s="27">
        <v>42613</v>
      </c>
      <c r="D13" s="1" t="s">
        <v>37</v>
      </c>
      <c r="E13" s="1"/>
      <c r="F13" s="1" t="s">
        <v>46</v>
      </c>
      <c r="G13" s="30" t="s">
        <v>31</v>
      </c>
      <c r="H13" s="28">
        <v>11</v>
      </c>
      <c r="I13" s="31">
        <v>4641.7</v>
      </c>
      <c r="J13" s="31">
        <f t="shared" si="1"/>
        <v>51058.7</v>
      </c>
      <c r="K13" s="31">
        <f t="shared" si="2"/>
        <v>60249.265999999996</v>
      </c>
      <c r="L13" s="38" t="s">
        <v>54</v>
      </c>
      <c r="M13" s="8"/>
      <c r="N13" s="8"/>
      <c r="O13" s="8"/>
      <c r="P13" s="8"/>
      <c r="Q13" s="8"/>
      <c r="R13" s="8"/>
      <c r="S13" s="8"/>
      <c r="T13" s="8"/>
      <c r="U13" s="8"/>
      <c r="V13" s="8"/>
      <c r="AA13" s="8"/>
    </row>
    <row r="14" spans="1:27" ht="125.25" customHeight="1">
      <c r="A14" s="8"/>
      <c r="B14" s="4">
        <f t="shared" si="0"/>
        <v>8</v>
      </c>
      <c r="C14" s="27">
        <v>42614</v>
      </c>
      <c r="D14" s="1" t="s">
        <v>38</v>
      </c>
      <c r="E14" s="1"/>
      <c r="F14" s="1" t="s">
        <v>47</v>
      </c>
      <c r="G14" s="30" t="s">
        <v>31</v>
      </c>
      <c r="H14" s="29">
        <v>31</v>
      </c>
      <c r="I14" s="31">
        <v>5891.4</v>
      </c>
      <c r="J14" s="31">
        <f t="shared" si="1"/>
        <v>182633.4</v>
      </c>
      <c r="K14" s="31">
        <f t="shared" si="2"/>
        <v>215507.41199999998</v>
      </c>
      <c r="L14" s="38" t="s">
        <v>54</v>
      </c>
      <c r="M14" s="8"/>
      <c r="N14" s="8"/>
      <c r="O14" s="8"/>
      <c r="P14" s="8"/>
      <c r="Q14" s="8"/>
      <c r="R14" s="8"/>
      <c r="S14" s="8"/>
      <c r="T14" s="8"/>
      <c r="U14" s="8"/>
      <c r="V14" s="8"/>
      <c r="AA14" s="8"/>
    </row>
    <row r="15" spans="1:27" ht="51" customHeight="1">
      <c r="A15" s="8"/>
      <c r="B15" s="4">
        <f t="shared" si="0"/>
        <v>9</v>
      </c>
      <c r="C15" s="27">
        <v>42615</v>
      </c>
      <c r="D15" s="1" t="s">
        <v>39</v>
      </c>
      <c r="E15" s="1"/>
      <c r="F15" s="1" t="s">
        <v>48</v>
      </c>
      <c r="G15" s="30" t="s">
        <v>31</v>
      </c>
      <c r="H15" s="28">
        <v>5</v>
      </c>
      <c r="I15" s="31">
        <v>981.9</v>
      </c>
      <c r="J15" s="31">
        <f t="shared" si="1"/>
        <v>4909.5</v>
      </c>
      <c r="K15" s="31">
        <f t="shared" si="2"/>
        <v>5793.21</v>
      </c>
      <c r="L15" s="38" t="s">
        <v>54</v>
      </c>
      <c r="M15" s="8"/>
      <c r="N15" s="8"/>
      <c r="O15" s="8"/>
      <c r="P15" s="8"/>
      <c r="Q15" s="8"/>
      <c r="R15" s="8"/>
      <c r="S15" s="8"/>
      <c r="T15" s="8"/>
      <c r="U15" s="8"/>
      <c r="V15" s="8"/>
      <c r="AA15" s="8"/>
    </row>
    <row r="16" spans="1:27" s="8" customFormat="1" ht="288" customHeight="1">
      <c r="B16" s="4">
        <f t="shared" si="0"/>
        <v>10</v>
      </c>
      <c r="C16" s="27">
        <v>43937</v>
      </c>
      <c r="D16" s="1" t="s">
        <v>40</v>
      </c>
      <c r="E16" s="1"/>
      <c r="F16" s="1" t="s">
        <v>49</v>
      </c>
      <c r="G16" s="30" t="s">
        <v>31</v>
      </c>
      <c r="H16" s="29">
        <v>1</v>
      </c>
      <c r="I16" s="31">
        <v>28644</v>
      </c>
      <c r="J16" s="31">
        <f t="shared" si="1"/>
        <v>28644</v>
      </c>
      <c r="K16" s="31">
        <f t="shared" si="2"/>
        <v>33799.919999999998</v>
      </c>
      <c r="L16" s="38" t="s">
        <v>54</v>
      </c>
    </row>
    <row r="17" spans="1:27" s="8" customFormat="1" ht="231" customHeight="1">
      <c r="B17" s="4">
        <v>10</v>
      </c>
      <c r="C17" s="27"/>
      <c r="D17" s="1" t="s">
        <v>50</v>
      </c>
      <c r="E17" s="1"/>
      <c r="F17" s="1" t="s">
        <v>51</v>
      </c>
      <c r="G17" s="30" t="s">
        <v>31</v>
      </c>
      <c r="H17" s="28">
        <v>1</v>
      </c>
      <c r="I17" s="31">
        <v>5000</v>
      </c>
      <c r="J17" s="31">
        <f t="shared" si="1"/>
        <v>5000</v>
      </c>
      <c r="K17" s="31">
        <f t="shared" si="2"/>
        <v>5900</v>
      </c>
      <c r="L17" s="38" t="s">
        <v>54</v>
      </c>
    </row>
    <row r="18" spans="1:27">
      <c r="A18" s="8"/>
      <c r="B18" s="13"/>
      <c r="C18" s="15"/>
      <c r="D18" s="14"/>
      <c r="E18" s="14"/>
      <c r="F18" s="14"/>
      <c r="G18" s="15"/>
      <c r="H18" s="15"/>
      <c r="I18" s="17"/>
      <c r="J18" s="18">
        <f>SUM(J8:J17)</f>
        <v>449617.6</v>
      </c>
      <c r="K18" s="34">
        <f>SUM(K8:K17)</f>
        <v>530548.76799999992</v>
      </c>
      <c r="L18" s="1"/>
      <c r="M18" s="8"/>
      <c r="N18" s="8"/>
      <c r="O18" s="8"/>
      <c r="P18" s="8"/>
      <c r="Q18" s="8"/>
      <c r="R18" s="8"/>
      <c r="S18" s="8"/>
      <c r="T18" s="8"/>
      <c r="U18" s="8"/>
      <c r="V18" s="8"/>
      <c r="AA18" s="8"/>
    </row>
    <row r="19" spans="1:27" ht="19.5" customHeight="1">
      <c r="A19" s="8"/>
      <c r="B19" s="13"/>
      <c r="C19" s="13"/>
      <c r="D19" s="2"/>
      <c r="E19" s="2"/>
      <c r="F19" s="2"/>
      <c r="G19" s="13"/>
      <c r="H19" s="13"/>
      <c r="I19" s="13"/>
      <c r="J19" s="32" t="s">
        <v>13</v>
      </c>
      <c r="K19" s="33">
        <f>K18*18/118</f>
        <v>80931.167999999991</v>
      </c>
      <c r="L19" s="1"/>
      <c r="M19" s="8"/>
      <c r="N19" s="8"/>
      <c r="O19" s="8"/>
      <c r="P19" s="8"/>
      <c r="Q19" s="8"/>
      <c r="R19" s="8"/>
      <c r="S19" s="8"/>
      <c r="T19" s="8"/>
      <c r="U19" s="8"/>
      <c r="V19" s="8"/>
      <c r="AA19" s="8"/>
    </row>
    <row r="20" spans="1:27" s="8" customFormat="1" ht="19.5" customHeight="1">
      <c r="B20" s="51" t="s">
        <v>58</v>
      </c>
      <c r="C20" s="51"/>
      <c r="D20" s="51"/>
      <c r="E20" s="51"/>
      <c r="F20" s="51"/>
      <c r="G20" s="51"/>
      <c r="H20" s="51"/>
      <c r="I20" s="51"/>
      <c r="J20" s="51"/>
      <c r="K20" s="51"/>
      <c r="L20" s="51"/>
    </row>
    <row r="21" spans="1:27">
      <c r="B21" s="51" t="s">
        <v>3</v>
      </c>
      <c r="C21" s="51"/>
      <c r="D21" s="51"/>
      <c r="E21" s="51"/>
      <c r="F21" s="51"/>
      <c r="G21" s="51"/>
      <c r="H21" s="51"/>
      <c r="I21" s="51"/>
      <c r="J21" s="51"/>
      <c r="K21" s="51"/>
      <c r="L21" s="51"/>
    </row>
    <row r="22" spans="1:27" s="8" customFormat="1">
      <c r="A22"/>
      <c r="B22" s="53" t="s">
        <v>4</v>
      </c>
      <c r="C22" s="54"/>
      <c r="D22" s="55"/>
      <c r="E22" s="56" t="s">
        <v>65</v>
      </c>
      <c r="F22" s="57"/>
      <c r="G22" s="57"/>
      <c r="H22" s="57"/>
      <c r="I22" s="57"/>
      <c r="J22" s="57"/>
      <c r="K22" s="57"/>
      <c r="L22" s="58"/>
      <c r="M22"/>
      <c r="N22"/>
      <c r="O22"/>
      <c r="P22"/>
      <c r="Q22"/>
      <c r="R22"/>
      <c r="S22"/>
      <c r="T22"/>
      <c r="U22"/>
      <c r="V22"/>
      <c r="AA22"/>
    </row>
    <row r="23" spans="1:27" s="8" customFormat="1">
      <c r="B23" s="53" t="s">
        <v>59</v>
      </c>
      <c r="C23" s="54"/>
      <c r="D23" s="55"/>
      <c r="E23" s="35" t="s">
        <v>60</v>
      </c>
      <c r="F23" s="36"/>
      <c r="G23" s="36"/>
      <c r="H23" s="36"/>
      <c r="I23" s="36"/>
      <c r="J23" s="36"/>
      <c r="K23" s="36"/>
      <c r="L23" s="37"/>
    </row>
    <row r="24" spans="1:27" ht="17.25" customHeight="1">
      <c r="B24" s="52" t="s">
        <v>5</v>
      </c>
      <c r="C24" s="52"/>
      <c r="D24" s="52"/>
      <c r="E24" s="70" t="s">
        <v>55</v>
      </c>
      <c r="F24" s="71"/>
      <c r="G24" s="71"/>
      <c r="H24" s="71"/>
      <c r="I24" s="71"/>
      <c r="J24" s="71"/>
      <c r="K24" s="71"/>
      <c r="L24" s="72"/>
      <c r="M24" s="2"/>
      <c r="N24" s="2"/>
      <c r="O24" s="2"/>
      <c r="P24" s="2"/>
      <c r="Q24" s="2"/>
      <c r="R24" s="2"/>
    </row>
    <row r="25" spans="1:27" ht="15" customHeight="1">
      <c r="A25" s="8"/>
      <c r="B25" s="52" t="s">
        <v>6</v>
      </c>
      <c r="C25" s="52"/>
      <c r="D25" s="52"/>
      <c r="E25" s="56" t="s">
        <v>41</v>
      </c>
      <c r="F25" s="57"/>
      <c r="G25" s="57"/>
      <c r="H25" s="57"/>
      <c r="I25" s="57"/>
      <c r="J25" s="57"/>
      <c r="K25" s="57"/>
      <c r="L25" s="58"/>
      <c r="M25" s="8"/>
    </row>
    <row r="26" spans="1:27">
      <c r="A26" s="8"/>
      <c r="B26" s="53" t="s">
        <v>17</v>
      </c>
      <c r="C26" s="54"/>
      <c r="D26" s="55"/>
      <c r="E26" s="56" t="s">
        <v>16</v>
      </c>
      <c r="F26" s="57"/>
      <c r="G26" s="57"/>
      <c r="H26" s="57"/>
      <c r="I26" s="57"/>
      <c r="J26" s="57"/>
      <c r="K26" s="57"/>
      <c r="L26" s="58"/>
      <c r="M26" s="8"/>
    </row>
    <row r="27" spans="1:27">
      <c r="B27" s="52" t="s">
        <v>7</v>
      </c>
      <c r="C27" s="52"/>
      <c r="D27" s="52"/>
      <c r="E27" s="56" t="s">
        <v>56</v>
      </c>
      <c r="F27" s="57"/>
      <c r="G27" s="57"/>
      <c r="H27" s="57"/>
      <c r="I27" s="57"/>
      <c r="J27" s="57"/>
      <c r="K27" s="57"/>
      <c r="L27" s="58"/>
      <c r="N27" s="8"/>
      <c r="O27" s="8"/>
      <c r="P27" s="8"/>
      <c r="Q27" s="8"/>
      <c r="R27" s="8"/>
      <c r="S27" s="8"/>
      <c r="T27" s="8"/>
      <c r="U27" s="8"/>
      <c r="V27" s="8"/>
      <c r="AA27" s="8"/>
    </row>
    <row r="28" spans="1:27">
      <c r="B28" s="52" t="s">
        <v>8</v>
      </c>
      <c r="C28" s="52"/>
      <c r="D28" s="52"/>
      <c r="E28" s="56" t="s">
        <v>57</v>
      </c>
      <c r="F28" s="57"/>
      <c r="G28" s="57"/>
      <c r="H28" s="57"/>
      <c r="I28" s="57"/>
      <c r="J28" s="57"/>
      <c r="K28" s="57"/>
      <c r="L28" s="58"/>
    </row>
    <row r="29" spans="1:27">
      <c r="A29" s="8"/>
      <c r="B29" s="22"/>
      <c r="C29" s="22"/>
      <c r="D29" s="22"/>
      <c r="E29" s="22"/>
      <c r="F29" s="23"/>
      <c r="G29" s="23"/>
      <c r="H29" s="23"/>
      <c r="I29" s="23"/>
      <c r="J29" s="23"/>
      <c r="K29" s="23"/>
      <c r="L29" s="23"/>
      <c r="M29" s="8"/>
    </row>
    <row r="30" spans="1:27" ht="15.75" customHeight="1">
      <c r="B30" s="8"/>
      <c r="C30" s="40"/>
      <c r="D30" s="68"/>
      <c r="E30" s="68"/>
      <c r="F30" s="41"/>
      <c r="G30" s="41"/>
      <c r="H30" s="41"/>
      <c r="I30" s="68"/>
      <c r="J30" s="68"/>
      <c r="K30" s="68"/>
      <c r="L30" s="68"/>
      <c r="M30" s="68"/>
      <c r="N30" s="8"/>
      <c r="O30" s="8"/>
      <c r="P30" s="8"/>
      <c r="Q30" s="8"/>
      <c r="R30" s="8"/>
      <c r="S30" s="8"/>
      <c r="T30" s="8"/>
      <c r="U30" s="8"/>
      <c r="V30" s="8"/>
      <c r="AA30" s="8"/>
    </row>
    <row r="31" spans="1:27" ht="15" customHeight="1">
      <c r="A31" s="8"/>
      <c r="B31" s="8"/>
      <c r="C31" s="40"/>
      <c r="D31" s="68"/>
      <c r="E31" s="68"/>
      <c r="F31" s="42"/>
      <c r="G31" s="42"/>
      <c r="H31" s="42"/>
      <c r="I31" s="42"/>
      <c r="J31" s="68"/>
      <c r="K31" s="68"/>
      <c r="L31" s="68"/>
      <c r="M31" s="68"/>
    </row>
    <row r="32" spans="1:27" ht="15.75" customHeight="1">
      <c r="C32" s="40"/>
      <c r="D32" s="68"/>
      <c r="E32" s="68"/>
      <c r="F32" s="41"/>
      <c r="G32" s="41"/>
      <c r="H32" s="41"/>
      <c r="I32" s="68"/>
      <c r="J32" s="68"/>
      <c r="K32" s="68"/>
      <c r="L32" s="68"/>
      <c r="M32" s="68"/>
      <c r="N32" s="8"/>
      <c r="O32" s="8"/>
      <c r="P32" s="8"/>
      <c r="Q32" s="8"/>
      <c r="R32" s="8"/>
      <c r="S32" s="8"/>
      <c r="T32" s="8"/>
      <c r="U32" s="8"/>
      <c r="V32" s="8"/>
      <c r="AA32" s="8"/>
    </row>
    <row r="33" spans="3:13" ht="15.75">
      <c r="C33" s="40"/>
      <c r="D33" s="68"/>
      <c r="E33" s="68"/>
      <c r="F33" s="41"/>
      <c r="G33" s="41"/>
      <c r="H33" s="41"/>
      <c r="I33" s="41"/>
      <c r="J33" s="41"/>
      <c r="K33" s="47"/>
      <c r="L33" s="47"/>
      <c r="M33" s="41"/>
    </row>
    <row r="34" spans="3:13" ht="15.75">
      <c r="C34" s="40"/>
      <c r="D34" s="68"/>
      <c r="E34" s="68"/>
      <c r="F34" s="43"/>
      <c r="G34" s="44"/>
      <c r="H34" s="44"/>
      <c r="I34" s="45"/>
      <c r="J34" s="68"/>
      <c r="K34" s="68"/>
      <c r="L34" s="68"/>
      <c r="M34" s="68"/>
    </row>
    <row r="35" spans="3:13" ht="15.75" customHeight="1">
      <c r="C35" s="40"/>
      <c r="D35" s="68"/>
      <c r="E35" s="68"/>
      <c r="F35" s="41"/>
      <c r="G35" s="41"/>
      <c r="H35" s="41"/>
      <c r="I35" s="41"/>
      <c r="J35" s="68"/>
      <c r="K35" s="68"/>
      <c r="L35" s="68"/>
      <c r="M35" s="68"/>
    </row>
    <row r="36" spans="3:13" ht="15.75">
      <c r="C36" s="40"/>
      <c r="D36" s="68"/>
      <c r="E36" s="68"/>
      <c r="F36" s="43"/>
      <c r="G36" s="44"/>
      <c r="H36" s="44"/>
      <c r="I36" s="45"/>
      <c r="J36" s="68"/>
      <c r="K36" s="68"/>
      <c r="L36" s="68"/>
      <c r="M36" s="68"/>
    </row>
    <row r="37" spans="3:13" ht="15.75">
      <c r="C37" s="40"/>
      <c r="D37" s="68"/>
      <c r="E37" s="68"/>
      <c r="F37" s="46"/>
      <c r="G37" s="46"/>
      <c r="H37" s="46"/>
      <c r="I37" s="42"/>
      <c r="J37" s="73"/>
      <c r="K37" s="73"/>
      <c r="L37" s="73"/>
      <c r="M37" s="73"/>
    </row>
    <row r="38" spans="3:13" ht="15.75">
      <c r="C38" s="40"/>
      <c r="D38" s="40"/>
      <c r="E38" s="40"/>
      <c r="F38" s="40"/>
      <c r="G38" s="40"/>
      <c r="H38" s="40"/>
      <c r="I38" s="40"/>
      <c r="J38" s="68"/>
      <c r="K38" s="68"/>
      <c r="L38" s="68"/>
      <c r="M38" s="68"/>
    </row>
    <row r="39" spans="3:13"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</row>
  </sheetData>
  <mergeCells count="44">
    <mergeCell ref="J38:M38"/>
    <mergeCell ref="D35:E35"/>
    <mergeCell ref="J35:M35"/>
    <mergeCell ref="D36:E36"/>
    <mergeCell ref="J36:M36"/>
    <mergeCell ref="D37:E37"/>
    <mergeCell ref="J37:M37"/>
    <mergeCell ref="D32:E32"/>
    <mergeCell ref="D33:E33"/>
    <mergeCell ref="D34:E34"/>
    <mergeCell ref="J34:M34"/>
    <mergeCell ref="I32:M32"/>
    <mergeCell ref="K1:L1"/>
    <mergeCell ref="D30:E30"/>
    <mergeCell ref="D31:E31"/>
    <mergeCell ref="J31:M31"/>
    <mergeCell ref="I30:M30"/>
    <mergeCell ref="F3:G3"/>
    <mergeCell ref="B23:D23"/>
    <mergeCell ref="E27:L27"/>
    <mergeCell ref="E28:L28"/>
    <mergeCell ref="E22:L22"/>
    <mergeCell ref="E24:L24"/>
    <mergeCell ref="E26:L26"/>
    <mergeCell ref="B20:L20"/>
    <mergeCell ref="B27:D27"/>
    <mergeCell ref="B28:D28"/>
    <mergeCell ref="B22:D22"/>
    <mergeCell ref="B4:L4"/>
    <mergeCell ref="B21:L21"/>
    <mergeCell ref="B24:D24"/>
    <mergeCell ref="B26:D26"/>
    <mergeCell ref="B25:D25"/>
    <mergeCell ref="E25:L25"/>
    <mergeCell ref="B5:B6"/>
    <mergeCell ref="D5:D6"/>
    <mergeCell ref="K5:K6"/>
    <mergeCell ref="L5:L6"/>
    <mergeCell ref="F5:F6"/>
    <mergeCell ref="G5:G6"/>
    <mergeCell ref="C5:C6"/>
    <mergeCell ref="J5:J6"/>
    <mergeCell ref="I5:I6"/>
    <mergeCell ref="E5:E6"/>
  </mergeCells>
  <pageMargins left="0.78740157480314965" right="0.39370078740157483" top="0.39370078740157483" bottom="0.39370078740157483" header="0.31496062992125984" footer="0.31496062992125984"/>
  <pageSetup paperSize="9" scale="61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4" t="s">
        <v>20</v>
      </c>
      <c r="B5" t="e">
        <f>XLR_ERRNAME</f>
        <v>#NAME?</v>
      </c>
    </row>
    <row r="6" spans="1:19">
      <c r="A6" t="s">
        <v>21</v>
      </c>
      <c r="B6">
        <v>12174</v>
      </c>
      <c r="C6" s="25" t="s">
        <v>22</v>
      </c>
      <c r="D6">
        <v>7316</v>
      </c>
      <c r="E6" s="25" t="s">
        <v>23</v>
      </c>
      <c r="F6" s="25" t="s">
        <v>24</v>
      </c>
      <c r="G6" s="25" t="s">
        <v>25</v>
      </c>
      <c r="H6" s="25" t="s">
        <v>25</v>
      </c>
      <c r="I6" s="25" t="s">
        <v>25</v>
      </c>
      <c r="J6" s="25" t="s">
        <v>23</v>
      </c>
      <c r="K6" s="25" t="s">
        <v>26</v>
      </c>
      <c r="L6" s="25" t="s">
        <v>27</v>
      </c>
      <c r="M6" s="25" t="s">
        <v>28</v>
      </c>
      <c r="N6" s="25" t="s">
        <v>25</v>
      </c>
      <c r="O6">
        <v>1507925</v>
      </c>
      <c r="P6" s="25" t="s">
        <v>29</v>
      </c>
      <c r="Q6">
        <v>0</v>
      </c>
      <c r="R6" s="25" t="s">
        <v>25</v>
      </c>
      <c r="S6" s="25" t="s">
        <v>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Query1</vt:lpstr>
      <vt:lpstr>Query3</vt:lpstr>
      <vt:lpstr>Лист1!Область_печати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Фаррахова Эльвера Римовна</cp:lastModifiedBy>
  <cp:lastPrinted>2016-03-10T10:36:31Z</cp:lastPrinted>
  <dcterms:created xsi:type="dcterms:W3CDTF">2013-12-19T08:11:42Z</dcterms:created>
  <dcterms:modified xsi:type="dcterms:W3CDTF">2016-03-11T08:32:17Z</dcterms:modified>
</cp:coreProperties>
</file>