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1355" windowHeight="100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Лист1!$B$1:$M$45</definedName>
  </definedNames>
  <calcPr calcId="124519"/>
</workbook>
</file>

<file path=xl/calcChain.xml><?xml version="1.0" encoding="utf-8"?>
<calcChain xmlns="http://schemas.openxmlformats.org/spreadsheetml/2006/main">
  <c r="I8" i="1"/>
  <c r="I9"/>
  <c r="I10"/>
  <c r="K10" s="1"/>
  <c r="L10" s="1"/>
  <c r="I11"/>
  <c r="I12"/>
  <c r="I13"/>
  <c r="I14"/>
  <c r="K14" s="1"/>
  <c r="L14" s="1"/>
  <c r="I15"/>
  <c r="I16"/>
  <c r="I17"/>
  <c r="K17" s="1"/>
  <c r="L17" s="1"/>
  <c r="I18"/>
  <c r="K18" s="1"/>
  <c r="L18" s="1"/>
  <c r="I19"/>
  <c r="I20"/>
  <c r="I21"/>
  <c r="K21" s="1"/>
  <c r="L21" s="1"/>
  <c r="I22"/>
  <c r="K22" s="1"/>
  <c r="L22" s="1"/>
  <c r="I23"/>
  <c r="I24"/>
  <c r="I25"/>
  <c r="I26"/>
  <c r="K26" s="1"/>
  <c r="L26" s="1"/>
  <c r="I27"/>
  <c r="I28"/>
  <c r="I29"/>
  <c r="I30"/>
  <c r="K30" s="1"/>
  <c r="L30" s="1"/>
  <c r="I31"/>
  <c r="I7"/>
  <c r="K8"/>
  <c r="L8" s="1"/>
  <c r="K9"/>
  <c r="L9" s="1"/>
  <c r="K11"/>
  <c r="L11" s="1"/>
  <c r="K12"/>
  <c r="L12" s="1"/>
  <c r="K13"/>
  <c r="L13" s="1"/>
  <c r="K15"/>
  <c r="L15" s="1"/>
  <c r="K16"/>
  <c r="L16" s="1"/>
  <c r="K19"/>
  <c r="L19" s="1"/>
  <c r="K20"/>
  <c r="L20" s="1"/>
  <c r="K23"/>
  <c r="L23" s="1"/>
  <c r="K24"/>
  <c r="L24" s="1"/>
  <c r="K25"/>
  <c r="L25" s="1"/>
  <c r="K27"/>
  <c r="L27" s="1"/>
  <c r="K28"/>
  <c r="L28" s="1"/>
  <c r="K29"/>
  <c r="L29" s="1"/>
  <c r="K31"/>
  <c r="L31" s="1"/>
  <c r="K7"/>
  <c r="K32" l="1"/>
  <c r="L7"/>
  <c r="L32" s="1"/>
  <c r="L33" l="1"/>
</calcChain>
</file>

<file path=xl/sharedStrings.xml><?xml version="1.0" encoding="utf-8"?>
<sst xmlns="http://schemas.openxmlformats.org/spreadsheetml/2006/main" count="126" uniqueCount="94">
  <si>
    <t>СПЕЦИФИКАЦИЯ</t>
  </si>
  <si>
    <t>ЛОТ</t>
  </si>
  <si>
    <t>Поставка оптического кабеля (в канализацию, подвесной, в грунт)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</si>
  <si>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</si>
  <si>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</si>
  <si>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</si>
  <si>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</si>
  <si>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</si>
  <si>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</si>
  <si>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</si>
  <si>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</si>
  <si>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</si>
  <si>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</si>
  <si>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</si>
  <si>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</si>
  <si>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</si>
  <si>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Итого</t>
  </si>
  <si>
    <t>км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</si>
  <si>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96. Растягивающее усилие не менее 15 кН. Тип волокна ппо спецификации  ITU-T G.657А; SMF-28 eXB, производства Corning, Fujikura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</si>
  <si>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32. Растягивающщее усилие не менее 9 кН. Тип волокна по спецификации  ITU-T G.657А; SMF-28 eXB; производства Corning, Fujikura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</si>
  <si>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</si>
  <si>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</si>
  <si>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</si>
  <si>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</si>
  <si>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</si>
  <si>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</si>
  <si>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</si>
  <si>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</si>
  <si>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ОКБ 0,22*24</t>
  </si>
  <si>
    <t>КАБЕЛЬ типа ОКБ-0,22-16П</t>
  </si>
  <si>
    <t>КАБЕЛЬ типа ОКБ-0,22-32П</t>
  </si>
  <si>
    <t>КАБЕЛЬ типа ОКБ-0,22-48П</t>
  </si>
  <si>
    <t>КАБЕЛЬ типа ОКБ-0,22-8П</t>
  </si>
  <si>
    <t>КАБЕЛЬ типа ОКК-0,22-24 (15 КН)</t>
  </si>
  <si>
    <t>КАБЕЛЬ типа ОКК-0,22-96 (15 КН)</t>
  </si>
  <si>
    <t>КАБЕЛЬ типа ОКЛ 0,22*16П</t>
  </si>
  <si>
    <t>КАБЕЛЬ типа ОКЛ-0,22*24П</t>
  </si>
  <si>
    <t>КАБЕЛЬ типа ОКЛ-0,22*32П</t>
  </si>
  <si>
    <t>КАБЕЛЬ типа ОКЛ-0,22*48П</t>
  </si>
  <si>
    <t>КАБЕЛЬ типа  ОКЛ-0,22*4П</t>
  </si>
  <si>
    <t>КАБЕЛЬ типа ОКЛ-0,22*8П</t>
  </si>
  <si>
    <t>КАБЕЛЬ типа ОКЛ-0,22*96П</t>
  </si>
  <si>
    <t>КАБЕЛЬ типа ОКЛНГ-0,22-8П</t>
  </si>
  <si>
    <t>КАБЕЛЬ типа ОКЛНГ-0,22-96П</t>
  </si>
  <si>
    <t>КАБЕЛЬ типа ОКТ-0,22-12П</t>
  </si>
  <si>
    <t>КАБЕЛЬ типа ОКТ-0,22-16П</t>
  </si>
  <si>
    <t>КАБЕЛЬ типа ОКТ-0,22-2П</t>
  </si>
  <si>
    <t>КАБЕЛЬ типа ОКТ-0,22-48П</t>
  </si>
  <si>
    <t>КАБЕЛЬ типа ОКТ-0,22-32П</t>
  </si>
  <si>
    <t>КАБЕЛЬ типа ОКТ-0,22-4П</t>
  </si>
  <si>
    <t>КАБЕЛЬ типа ОКТ-0,22-64П</t>
  </si>
  <si>
    <t>КАБЕЛЬ типа ОКК-0,22-2П</t>
  </si>
  <si>
    <t>КАБЕЛЬ типа ОКЛНГ-0,22-32П</t>
  </si>
  <si>
    <t>Волоконно-оптический кабель связи для прокладки в грунтах всех категорий типа ОКБ-0,22-24П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24.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</si>
  <si>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ОКБ-0,22-16П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16.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</si>
  <si>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ОКБ-0,22-32П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32.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</si>
  <si>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ОКБ-0,22-48П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48.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</si>
  <si>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ОКБ-0,22-8П (маркировка завода "Сарансккабель-Оптика")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</si>
  <si>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24. Тип волокна по спецификации ITU-T G.657А, SMF-28 eXB.(См.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</si>
  <si>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32. Тип волокна по спецификации ITU-T G.657А, SMF-28 eXB.(См.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</si>
  <si>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48. Тип волокна по спецификации ITU-T G.657А, SMF-28 eXB.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</si>
  <si>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4. Тип волокна по спецификации ITU-T G.657А, SMF-28 eXB.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</si>
  <si>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8. Тип волокна по спецификации ITU-T G.657А, SMF-28 eXB. (См. техническое задание)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</si>
  <si>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8. Тип волокна по спецификации ITU-T G.657А, SMF-28 eXB. (См. техническое задание)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</si>
  <si>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96. Тип волокна по спецификации ITU-T G.657А, SMF-28 eXB.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</si>
  <si>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16. Растягивающщее усилие не менее 9 кН. Тип волокна по спецификации  ITU-T G.657А; SMF-28 eXB; производства Corning, Fujikura.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</si>
  <si>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2. Растягивающеее усилие не менее 9 кН. Тип волокна по спецификации  ITU-T G.657А; SMF-28 eXB; производства Corning, Fujikura.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</si>
  <si>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4. Растягивающеее усилие не менее 9 кН. Тип волокна по спецификации  ITU-T G.657А; SMF-28 eXB; производства Corning, Fujikura.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</si>
  <si>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64. Растягивающеее усилие не менее 9 кН. Тип волокна по спецификации  ITU-T G.657А; SMF-28 eXB; производства Corning, Fujikura. 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</si>
  <si>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16. Тип волокна по спецификации ITU-T G.657А, SMF-28 eXB.(См. техническое задание)</t>
  </si>
  <si>
    <t>Волоконно-оптический кабель связи для прокладки в  канализации , с ленточной или гофрированной броней. Количество волокон в кабеле: 96. Тип волокна по спецификации ITU-T G.657А, SMF-28 eXB.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</si>
  <si>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12. Растягивающщее усилие не менее 9 кН. Тип волокна по спецификации  ITU-T G.657А; SMF-28 eXB; производства Corning, Fujikura. (См. техническое задание)</t>
  </si>
  <si>
    <t>Волоконно-оптический кабель связи подвесной с вынесенным силовым элементом. Кабель имеет оптический сердечник модульной конструкции, состоящий из центрального силового элемента в виде стеклопластикового прутка. Количество волокон в кабеле: 48. Растягивающщее усилие не менее 9 кН. Тип волокна по спецификации  ITU-T G.657А; SMF-28 eXB; производства Corning, Fujikura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</si>
  <si>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24. Растягивающее усилие не менее 15 кН. Тип волокна ппо спецификации  ITU-T G.657А; SMF-28 eXB, производства Corning, Fujikura</t>
  </si>
  <si>
    <t>Волоконно-оптический кабель связи самонесущий диэлектрический. Сердечник кабеля содержит диэлектрический центральный силовой элемент и внещний повив из оптических модулей. Количество волокон в кабеле: 2. Растягивающее усилие не менее 12 кН. Тип волокна поо спецификации  ITU-T G.657А; SMF-28 eXB, производства Corning, Fujikura (см. техническое задание)</t>
  </si>
  <si>
    <t>PI02</t>
  </si>
  <si>
    <t>для сведения</t>
  </si>
  <si>
    <t>Протокол испытаний аккредитованной испытательной лабораторией в соответсвии требований  "Правил применения  оптических кабелей связи, пассивных оптических устройств  и устройств для сварки оптических волокон"  (Приказ №47 от 19.04.2006 г. Мининформсвязи РФ), декларация о соответсвии , выданная ФАС.Гарантиный срок 2 года со дня ввода в эксплуатацию.</t>
  </si>
  <si>
    <t xml:space="preserve"> 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</si>
  <si>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Условия доставки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</si>
  <si>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</si>
  <si>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паспорт;</t>
  </si>
  <si>
    <t>техническое описание поставляемого товара</t>
  </si>
  <si>
    <t>инструкция на русском языке</t>
  </si>
  <si>
    <t>сертификат соотвествия страндартам</t>
  </si>
  <si>
    <t>Гарантийные обязательства - 2 года со дня ввода в эксплуатацию</t>
  </si>
  <si>
    <t xml:space="preserve"> Яппарова Р.Д. тел.: (347) 221-56-62;  8-901-817-39-50 эл.почта r.yapparova@bashtel.ru
Силов К.В.  тел.: (347) 221-54-09;  8-901-817-39-50 эл.почта r.yapparova@bashtel.ru
</t>
  </si>
  <si>
    <t>Контактное лицо по тех. вопросам</t>
  </si>
  <si>
    <t xml:space="preserve">Силов К.В. 8 (347) 221-54-09; 8-901-817-36-94
</t>
  </si>
  <si>
    <t>Предельная сумма лота составляет:     30 250 218,56 руб. с НДС.</t>
  </si>
  <si>
    <t>ё</t>
  </si>
  <si>
    <t>Волоконно-оптический кабель связи негорючий (для прокладки в  канализации, в шахтах АТС и внутри зданий) с ленточной или гофрированной броней. Количество волокон в кабеле: 32. Тип волокна по спецификации ITU-T G.657А, SMF-28 eXB. (См. техническое задание)</t>
  </si>
  <si>
    <t>1 квартал 2014   - до 31 марта;  2 квартал 2014 - до 25 апреля; 3 квартал  2014 -  до 1 июля.</t>
  </si>
  <si>
    <t>Приложение 1.2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</si>
</sst>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4" xfId="0" applyBorder="1" applyAlignment="1"/>
    <xf numFmtId="164" fontId="0" fillId="0" borderId="4" xfId="0" applyNumberFormat="1" applyBorder="1" applyAlignment="1"/>
    <xf numFmtId="0" fontId="0" fillId="0" borderId="0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1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5"/>
  <sheetViews>
    <sheetView tabSelected="1" view="pageBreakPreview" topLeftCell="F1" zoomScale="85" zoomScaleNormal="70" zoomScaleSheetLayoutView="85" workbookViewId="0">
      <selection activeCell="M1" sqref="M1"/>
    </sheetView>
  </sheetViews>
  <sheetFormatPr defaultRowHeight="15"/>
  <cols>
    <col min="1" max="1" width="34" style="4" hidden="1" customWidth="1"/>
    <col min="2" max="2" width="9.140625" style="16"/>
    <col min="3" max="3" width="47.5703125" style="4" customWidth="1"/>
    <col min="4" max="4" width="38.28515625" style="4" customWidth="1"/>
    <col min="5" max="8" width="9.140625" style="4" customWidth="1"/>
    <col min="9" max="9" width="10.42578125" style="4" customWidth="1"/>
    <col min="10" max="10" width="14" style="4" customWidth="1"/>
    <col min="11" max="11" width="17.42578125" style="4" customWidth="1"/>
    <col min="12" max="12" width="24" style="16" customWidth="1"/>
    <col min="13" max="13" width="24" style="4" customWidth="1"/>
    <col min="14" max="16384" width="9.140625" style="4"/>
  </cols>
  <sheetData>
    <row r="1" spans="1:28">
      <c r="M1" s="13" t="s">
        <v>93</v>
      </c>
    </row>
    <row r="2" spans="1:28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8">
      <c r="B3" s="16" t="s">
        <v>1</v>
      </c>
      <c r="C3" s="5" t="s">
        <v>2</v>
      </c>
      <c r="D3" s="5"/>
      <c r="F3" s="5" t="s">
        <v>3</v>
      </c>
      <c r="M3" s="22" t="s">
        <v>75</v>
      </c>
    </row>
    <row r="4" spans="1:28" s="16" customFormat="1">
      <c r="A4" s="35" t="s">
        <v>76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0"/>
      <c r="H4" s="30"/>
      <c r="I4" s="30"/>
      <c r="J4" s="33" t="s">
        <v>9</v>
      </c>
      <c r="K4" s="31" t="s">
        <v>10</v>
      </c>
      <c r="L4" s="29" t="s">
        <v>11</v>
      </c>
      <c r="M4" s="29" t="s">
        <v>12</v>
      </c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s="16" customFormat="1">
      <c r="A5" s="35"/>
      <c r="B5" s="29"/>
      <c r="C5" s="29"/>
      <c r="D5" s="29"/>
      <c r="E5" s="29"/>
      <c r="F5" s="21" t="s">
        <v>13</v>
      </c>
      <c r="G5" s="21" t="s">
        <v>14</v>
      </c>
      <c r="H5" s="21" t="s">
        <v>15</v>
      </c>
      <c r="I5" s="21" t="s">
        <v>16</v>
      </c>
      <c r="J5" s="34"/>
      <c r="K5" s="32"/>
      <c r="L5" s="29"/>
      <c r="M5" s="29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s="16" customFormat="1">
      <c r="A6" s="35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ht="184.5" customHeight="1">
      <c r="A7" s="9" t="s">
        <v>28</v>
      </c>
      <c r="B7" s="10">
        <v>1</v>
      </c>
      <c r="C7" s="9" t="s">
        <v>53</v>
      </c>
      <c r="D7" s="36" t="s">
        <v>77</v>
      </c>
      <c r="E7" s="10" t="s">
        <v>17</v>
      </c>
      <c r="F7" s="11">
        <v>0</v>
      </c>
      <c r="G7" s="11">
        <v>0.13900000000000001</v>
      </c>
      <c r="H7" s="11">
        <v>0</v>
      </c>
      <c r="I7" s="23">
        <f t="shared" ref="I7:I31" si="0">F7+G7+H7</f>
        <v>0.13900000000000001</v>
      </c>
      <c r="J7" s="12">
        <v>28600</v>
      </c>
      <c r="K7" s="12">
        <f>I7*J7</f>
        <v>3975.4000000000005</v>
      </c>
      <c r="L7" s="12">
        <f>K7*1.18</f>
        <v>4690.9720000000007</v>
      </c>
      <c r="M7" s="36" t="s">
        <v>78</v>
      </c>
    </row>
    <row r="8" spans="1:28" ht="180">
      <c r="A8" s="9" t="s">
        <v>29</v>
      </c>
      <c r="B8" s="10">
        <v>2</v>
      </c>
      <c r="C8" s="9" t="s">
        <v>54</v>
      </c>
      <c r="D8" s="37"/>
      <c r="E8" s="10" t="s">
        <v>17</v>
      </c>
      <c r="F8" s="11">
        <v>0</v>
      </c>
      <c r="G8" s="11">
        <v>54.75</v>
      </c>
      <c r="H8" s="11">
        <v>0</v>
      </c>
      <c r="I8" s="23">
        <f t="shared" si="0"/>
        <v>54.75</v>
      </c>
      <c r="J8" s="12">
        <v>24630</v>
      </c>
      <c r="K8" s="12">
        <f t="shared" ref="K8:K31" si="1">I8*J8</f>
        <v>1348492.5</v>
      </c>
      <c r="L8" s="12">
        <f t="shared" ref="L8:L31" si="2">K8*1.18</f>
        <v>1591221.15</v>
      </c>
      <c r="M8" s="37"/>
    </row>
    <row r="9" spans="1:28" ht="180">
      <c r="A9" s="9" t="s">
        <v>30</v>
      </c>
      <c r="B9" s="10">
        <v>3</v>
      </c>
      <c r="C9" s="9" t="s">
        <v>55</v>
      </c>
      <c r="D9" s="37"/>
      <c r="E9" s="10" t="s">
        <v>17</v>
      </c>
      <c r="F9" s="11">
        <v>0</v>
      </c>
      <c r="G9" s="11">
        <v>3.68</v>
      </c>
      <c r="H9" s="11">
        <v>0</v>
      </c>
      <c r="I9" s="23">
        <f t="shared" si="0"/>
        <v>3.68</v>
      </c>
      <c r="J9" s="12">
        <v>39000</v>
      </c>
      <c r="K9" s="12">
        <f t="shared" si="1"/>
        <v>143520</v>
      </c>
      <c r="L9" s="12">
        <f t="shared" si="2"/>
        <v>169353.59999999998</v>
      </c>
      <c r="M9" s="37"/>
    </row>
    <row r="10" spans="1:28" ht="180">
      <c r="A10" s="9" t="s">
        <v>31</v>
      </c>
      <c r="B10" s="10">
        <v>4</v>
      </c>
      <c r="C10" s="9" t="s">
        <v>56</v>
      </c>
      <c r="D10" s="38"/>
      <c r="E10" s="10" t="s">
        <v>17</v>
      </c>
      <c r="F10" s="11">
        <v>0</v>
      </c>
      <c r="G10" s="11">
        <v>1.048</v>
      </c>
      <c r="H10" s="11">
        <v>0</v>
      </c>
      <c r="I10" s="23">
        <f t="shared" si="0"/>
        <v>1.048</v>
      </c>
      <c r="J10" s="12">
        <v>45000</v>
      </c>
      <c r="K10" s="12">
        <f t="shared" si="1"/>
        <v>47160</v>
      </c>
      <c r="L10" s="12">
        <f t="shared" si="2"/>
        <v>55648.799999999996</v>
      </c>
      <c r="M10" s="38"/>
    </row>
    <row r="11" spans="1:28" ht="183" customHeight="1">
      <c r="A11" s="9" t="s">
        <v>32</v>
      </c>
      <c r="B11" s="10">
        <v>5</v>
      </c>
      <c r="C11" s="9" t="s">
        <v>57</v>
      </c>
      <c r="D11" s="36" t="s">
        <v>77</v>
      </c>
      <c r="E11" s="10" t="s">
        <v>17</v>
      </c>
      <c r="F11" s="11">
        <v>37</v>
      </c>
      <c r="G11" s="11">
        <v>632.11500000000001</v>
      </c>
      <c r="H11" s="11">
        <v>0</v>
      </c>
      <c r="I11" s="23">
        <f t="shared" si="0"/>
        <v>669.11500000000001</v>
      </c>
      <c r="J11" s="12">
        <v>21610</v>
      </c>
      <c r="K11" s="12">
        <f t="shared" si="1"/>
        <v>14459575.15</v>
      </c>
      <c r="L11" s="12">
        <f t="shared" si="2"/>
        <v>17062298.677000001</v>
      </c>
      <c r="M11" s="36" t="s">
        <v>78</v>
      </c>
      <c r="W11" s="4" t="s">
        <v>90</v>
      </c>
    </row>
    <row r="12" spans="1:28" ht="111" customHeight="1">
      <c r="A12" s="9" t="s">
        <v>33</v>
      </c>
      <c r="B12" s="10">
        <v>6</v>
      </c>
      <c r="C12" s="9" t="s">
        <v>73</v>
      </c>
      <c r="D12" s="37"/>
      <c r="E12" s="10" t="s">
        <v>17</v>
      </c>
      <c r="F12" s="11">
        <v>0</v>
      </c>
      <c r="G12" s="11">
        <v>6.9399999999999995</v>
      </c>
      <c r="H12" s="11">
        <v>0</v>
      </c>
      <c r="I12" s="23">
        <f t="shared" si="0"/>
        <v>6.9399999999999995</v>
      </c>
      <c r="J12" s="12">
        <v>32690</v>
      </c>
      <c r="K12" s="12">
        <f t="shared" si="1"/>
        <v>226868.59999999998</v>
      </c>
      <c r="L12" s="12">
        <f t="shared" si="2"/>
        <v>267704.94799999997</v>
      </c>
      <c r="M12" s="37"/>
    </row>
    <row r="13" spans="1:28" ht="112.5" customHeight="1">
      <c r="A13" s="9" t="s">
        <v>34</v>
      </c>
      <c r="B13" s="10">
        <v>7</v>
      </c>
      <c r="C13" s="9" t="s">
        <v>18</v>
      </c>
      <c r="D13" s="37"/>
      <c r="E13" s="10" t="s">
        <v>17</v>
      </c>
      <c r="F13" s="11">
        <v>0.5</v>
      </c>
      <c r="G13" s="11">
        <v>0.15</v>
      </c>
      <c r="H13" s="11">
        <v>0</v>
      </c>
      <c r="I13" s="23">
        <f t="shared" si="0"/>
        <v>0.65</v>
      </c>
      <c r="J13" s="12">
        <v>98728.8</v>
      </c>
      <c r="K13" s="12">
        <f t="shared" si="1"/>
        <v>64173.72</v>
      </c>
      <c r="L13" s="12">
        <f t="shared" si="2"/>
        <v>75724.989600000001</v>
      </c>
      <c r="M13" s="37"/>
    </row>
    <row r="14" spans="1:28" ht="84" customHeight="1">
      <c r="A14" s="9" t="s">
        <v>35</v>
      </c>
      <c r="B14" s="10">
        <v>8</v>
      </c>
      <c r="C14" s="9" t="s">
        <v>69</v>
      </c>
      <c r="D14" s="37"/>
      <c r="E14" s="10" t="s">
        <v>17</v>
      </c>
      <c r="F14" s="11">
        <v>0</v>
      </c>
      <c r="G14" s="11">
        <v>1.85</v>
      </c>
      <c r="H14" s="11">
        <v>0</v>
      </c>
      <c r="I14" s="23">
        <f t="shared" si="0"/>
        <v>1.85</v>
      </c>
      <c r="J14" s="12">
        <v>24000</v>
      </c>
      <c r="K14" s="12">
        <f t="shared" si="1"/>
        <v>44400</v>
      </c>
      <c r="L14" s="12">
        <f t="shared" si="2"/>
        <v>52392</v>
      </c>
      <c r="M14" s="37"/>
    </row>
    <row r="15" spans="1:28" ht="86.25" customHeight="1">
      <c r="A15" s="9" t="s">
        <v>36</v>
      </c>
      <c r="B15" s="10">
        <v>9</v>
      </c>
      <c r="C15" s="1" t="s">
        <v>58</v>
      </c>
      <c r="D15" s="37"/>
      <c r="E15" s="10" t="s">
        <v>17</v>
      </c>
      <c r="F15" s="11">
        <v>0</v>
      </c>
      <c r="G15" s="11">
        <v>17.475000000000001</v>
      </c>
      <c r="H15" s="11">
        <v>3.1</v>
      </c>
      <c r="I15" s="23">
        <f t="shared" si="0"/>
        <v>20.575000000000003</v>
      </c>
      <c r="J15" s="12">
        <v>24000</v>
      </c>
      <c r="K15" s="12">
        <f t="shared" si="1"/>
        <v>493800.00000000006</v>
      </c>
      <c r="L15" s="12">
        <f t="shared" si="2"/>
        <v>582684</v>
      </c>
      <c r="M15" s="37"/>
    </row>
    <row r="16" spans="1:28" ht="91.5" customHeight="1">
      <c r="A16" s="9" t="s">
        <v>37</v>
      </c>
      <c r="B16" s="10">
        <v>10</v>
      </c>
      <c r="C16" s="1" t="s">
        <v>59</v>
      </c>
      <c r="D16" s="37"/>
      <c r="E16" s="10" t="s">
        <v>17</v>
      </c>
      <c r="F16" s="11">
        <v>4</v>
      </c>
      <c r="G16" s="11">
        <v>0.15</v>
      </c>
      <c r="H16" s="11">
        <v>0</v>
      </c>
      <c r="I16" s="23">
        <f t="shared" si="0"/>
        <v>4.1500000000000004</v>
      </c>
      <c r="J16" s="12">
        <v>30250</v>
      </c>
      <c r="K16" s="12">
        <f t="shared" si="1"/>
        <v>125537.50000000001</v>
      </c>
      <c r="L16" s="12">
        <f t="shared" si="2"/>
        <v>148134.25</v>
      </c>
      <c r="M16" s="37"/>
    </row>
    <row r="17" spans="1:13" ht="79.5" customHeight="1">
      <c r="A17" s="9" t="s">
        <v>38</v>
      </c>
      <c r="B17" s="10">
        <v>11</v>
      </c>
      <c r="C17" s="1" t="s">
        <v>60</v>
      </c>
      <c r="D17" s="38"/>
      <c r="E17" s="10" t="s">
        <v>17</v>
      </c>
      <c r="F17" s="11">
        <v>0</v>
      </c>
      <c r="G17" s="11">
        <v>9.5</v>
      </c>
      <c r="H17" s="11">
        <v>0</v>
      </c>
      <c r="I17" s="23">
        <f t="shared" si="0"/>
        <v>9.5</v>
      </c>
      <c r="J17" s="12">
        <v>41000</v>
      </c>
      <c r="K17" s="12">
        <f t="shared" si="1"/>
        <v>389500</v>
      </c>
      <c r="L17" s="12">
        <f t="shared" si="2"/>
        <v>459610</v>
      </c>
      <c r="M17" s="38"/>
    </row>
    <row r="18" spans="1:13" ht="88.5" customHeight="1">
      <c r="A18" s="9" t="s">
        <v>39</v>
      </c>
      <c r="B18" s="10">
        <v>12</v>
      </c>
      <c r="C18" s="1" t="s">
        <v>61</v>
      </c>
      <c r="D18" s="36" t="s">
        <v>77</v>
      </c>
      <c r="E18" s="10" t="s">
        <v>17</v>
      </c>
      <c r="F18" s="11">
        <v>0</v>
      </c>
      <c r="G18" s="11">
        <v>4.5549999999999997</v>
      </c>
      <c r="H18" s="11">
        <v>0</v>
      </c>
      <c r="I18" s="23">
        <f t="shared" si="0"/>
        <v>4.5549999999999997</v>
      </c>
      <c r="J18" s="12">
        <v>21000</v>
      </c>
      <c r="K18" s="12">
        <f t="shared" si="1"/>
        <v>95655</v>
      </c>
      <c r="L18" s="12">
        <f t="shared" si="2"/>
        <v>112872.9</v>
      </c>
      <c r="M18" s="36" t="s">
        <v>78</v>
      </c>
    </row>
    <row r="19" spans="1:13" ht="88.5" customHeight="1">
      <c r="A19" s="9" t="s">
        <v>40</v>
      </c>
      <c r="B19" s="10">
        <v>13</v>
      </c>
      <c r="C19" s="1" t="s">
        <v>62</v>
      </c>
      <c r="D19" s="37"/>
      <c r="E19" s="10" t="s">
        <v>17</v>
      </c>
      <c r="F19" s="11">
        <v>52.85</v>
      </c>
      <c r="G19" s="11">
        <v>35.896000000000001</v>
      </c>
      <c r="H19" s="11">
        <v>4.9000000000000004</v>
      </c>
      <c r="I19" s="23">
        <f t="shared" si="0"/>
        <v>93.646000000000015</v>
      </c>
      <c r="J19" s="12">
        <v>22000</v>
      </c>
      <c r="K19" s="12">
        <f t="shared" si="1"/>
        <v>2060212.0000000002</v>
      </c>
      <c r="L19" s="12">
        <f t="shared" si="2"/>
        <v>2431050.16</v>
      </c>
      <c r="M19" s="37"/>
    </row>
    <row r="20" spans="1:13" ht="78" customHeight="1">
      <c r="A20" s="9" t="s">
        <v>41</v>
      </c>
      <c r="B20" s="10">
        <v>14</v>
      </c>
      <c r="C20" s="9" t="s">
        <v>70</v>
      </c>
      <c r="D20" s="37"/>
      <c r="E20" s="10" t="s">
        <v>17</v>
      </c>
      <c r="F20" s="11">
        <v>0</v>
      </c>
      <c r="G20" s="11">
        <v>47.635000000000005</v>
      </c>
      <c r="H20" s="11">
        <v>0</v>
      </c>
      <c r="I20" s="23">
        <f t="shared" si="0"/>
        <v>47.635000000000005</v>
      </c>
      <c r="J20" s="12">
        <v>73000</v>
      </c>
      <c r="K20" s="12">
        <f t="shared" si="1"/>
        <v>3477355.0000000005</v>
      </c>
      <c r="L20" s="12">
        <f t="shared" si="2"/>
        <v>4103278.9000000004</v>
      </c>
      <c r="M20" s="37"/>
    </row>
    <row r="21" spans="1:13" ht="103.5" customHeight="1">
      <c r="A21" s="9" t="s">
        <v>42</v>
      </c>
      <c r="B21" s="10">
        <v>15</v>
      </c>
      <c r="C21" s="1" t="s">
        <v>63</v>
      </c>
      <c r="D21" s="37"/>
      <c r="E21" s="10" t="s">
        <v>17</v>
      </c>
      <c r="F21" s="11">
        <v>0</v>
      </c>
      <c r="G21" s="11">
        <v>0</v>
      </c>
      <c r="H21" s="11">
        <v>2.6999999999999997</v>
      </c>
      <c r="I21" s="23">
        <f t="shared" si="0"/>
        <v>2.6999999999999997</v>
      </c>
      <c r="J21" s="12">
        <v>20110</v>
      </c>
      <c r="K21" s="12">
        <f t="shared" si="1"/>
        <v>54296.999999999993</v>
      </c>
      <c r="L21" s="12">
        <f t="shared" si="2"/>
        <v>64070.459999999985</v>
      </c>
      <c r="M21" s="37"/>
    </row>
    <row r="22" spans="1:13" ht="91.5" customHeight="1">
      <c r="A22" s="9" t="s">
        <v>43</v>
      </c>
      <c r="B22" s="10">
        <v>16</v>
      </c>
      <c r="C22" s="1" t="s">
        <v>64</v>
      </c>
      <c r="D22" s="37"/>
      <c r="E22" s="10" t="s">
        <v>17</v>
      </c>
      <c r="F22" s="11">
        <v>0</v>
      </c>
      <c r="G22" s="11">
        <v>2.4950000000000001</v>
      </c>
      <c r="H22" s="11">
        <v>0</v>
      </c>
      <c r="I22" s="23">
        <f t="shared" si="0"/>
        <v>2.4950000000000001</v>
      </c>
      <c r="J22" s="12">
        <v>80000</v>
      </c>
      <c r="K22" s="12">
        <f t="shared" si="1"/>
        <v>199600</v>
      </c>
      <c r="L22" s="12">
        <f t="shared" si="2"/>
        <v>235528</v>
      </c>
      <c r="M22" s="37"/>
    </row>
    <row r="23" spans="1:13" ht="144" customHeight="1">
      <c r="A23" s="9" t="s">
        <v>44</v>
      </c>
      <c r="B23" s="10">
        <v>17</v>
      </c>
      <c r="C23" s="9" t="s">
        <v>71</v>
      </c>
      <c r="D23" s="37"/>
      <c r="E23" s="10" t="s">
        <v>17</v>
      </c>
      <c r="F23" s="11">
        <v>0.89999999999999991</v>
      </c>
      <c r="G23" s="11">
        <v>2.83</v>
      </c>
      <c r="H23" s="11">
        <v>0</v>
      </c>
      <c r="I23" s="23">
        <f t="shared" si="0"/>
        <v>3.73</v>
      </c>
      <c r="J23" s="12">
        <v>35445.160000000003</v>
      </c>
      <c r="K23" s="12">
        <f t="shared" si="1"/>
        <v>132210.44680000001</v>
      </c>
      <c r="L23" s="12">
        <f t="shared" si="2"/>
        <v>156008.32722400001</v>
      </c>
      <c r="M23" s="37"/>
    </row>
    <row r="24" spans="1:13" ht="142.5" customHeight="1">
      <c r="A24" s="9" t="s">
        <v>45</v>
      </c>
      <c r="B24" s="10">
        <v>18</v>
      </c>
      <c r="C24" s="1" t="s">
        <v>65</v>
      </c>
      <c r="D24" s="37"/>
      <c r="E24" s="10" t="s">
        <v>17</v>
      </c>
      <c r="F24" s="11">
        <v>1.4</v>
      </c>
      <c r="G24" s="11">
        <v>16.739999999999998</v>
      </c>
      <c r="H24" s="11">
        <v>0</v>
      </c>
      <c r="I24" s="23">
        <f t="shared" si="0"/>
        <v>18.139999999999997</v>
      </c>
      <c r="J24" s="12">
        <v>37647.67</v>
      </c>
      <c r="K24" s="12">
        <f t="shared" si="1"/>
        <v>682928.73379999981</v>
      </c>
      <c r="L24" s="12">
        <f t="shared" si="2"/>
        <v>805855.90588399977</v>
      </c>
      <c r="M24" s="37"/>
    </row>
    <row r="25" spans="1:13" ht="139.5" customHeight="1">
      <c r="A25" s="9" t="s">
        <v>46</v>
      </c>
      <c r="B25" s="10">
        <v>19</v>
      </c>
      <c r="C25" s="1" t="s">
        <v>66</v>
      </c>
      <c r="D25" s="37" t="s">
        <v>77</v>
      </c>
      <c r="E25" s="10" t="s">
        <v>17</v>
      </c>
      <c r="F25" s="11">
        <v>0</v>
      </c>
      <c r="G25" s="11">
        <v>2.39</v>
      </c>
      <c r="H25" s="11">
        <v>0</v>
      </c>
      <c r="I25" s="23">
        <f t="shared" si="0"/>
        <v>2.39</v>
      </c>
      <c r="J25" s="12">
        <v>16814.27</v>
      </c>
      <c r="K25" s="12">
        <f t="shared" si="1"/>
        <v>40186.105300000003</v>
      </c>
      <c r="L25" s="12">
        <f t="shared" si="2"/>
        <v>47419.604253999998</v>
      </c>
      <c r="M25" s="37" t="s">
        <v>78</v>
      </c>
    </row>
    <row r="26" spans="1:13" ht="132" customHeight="1">
      <c r="A26" s="9" t="s">
        <v>48</v>
      </c>
      <c r="B26" s="10">
        <v>20</v>
      </c>
      <c r="C26" s="1" t="s">
        <v>19</v>
      </c>
      <c r="D26" s="37"/>
      <c r="E26" s="10" t="s">
        <v>17</v>
      </c>
      <c r="F26" s="11">
        <v>0</v>
      </c>
      <c r="G26" s="11">
        <v>2.0999999999999996</v>
      </c>
      <c r="H26" s="11">
        <v>0</v>
      </c>
      <c r="I26" s="23">
        <f t="shared" si="0"/>
        <v>2.0999999999999996</v>
      </c>
      <c r="J26" s="12">
        <v>46436.29</v>
      </c>
      <c r="K26" s="12">
        <f t="shared" si="1"/>
        <v>97516.208999999988</v>
      </c>
      <c r="L26" s="12">
        <f t="shared" si="2"/>
        <v>115069.12661999998</v>
      </c>
      <c r="M26" s="37"/>
    </row>
    <row r="27" spans="1:13" ht="130.5" customHeight="1">
      <c r="A27" s="9" t="s">
        <v>47</v>
      </c>
      <c r="B27" s="10">
        <v>21</v>
      </c>
      <c r="C27" s="9" t="s">
        <v>72</v>
      </c>
      <c r="D27" s="37"/>
      <c r="E27" s="10" t="s">
        <v>17</v>
      </c>
      <c r="F27" s="11">
        <v>0</v>
      </c>
      <c r="G27" s="11">
        <v>0.6</v>
      </c>
      <c r="H27" s="11">
        <v>0</v>
      </c>
      <c r="I27" s="23">
        <f t="shared" si="0"/>
        <v>0.6</v>
      </c>
      <c r="J27" s="12">
        <v>53991.8</v>
      </c>
      <c r="K27" s="12">
        <f t="shared" si="1"/>
        <v>32395.08</v>
      </c>
      <c r="L27" s="12">
        <f t="shared" si="2"/>
        <v>38226.1944</v>
      </c>
      <c r="M27" s="37"/>
    </row>
    <row r="28" spans="1:13" ht="144" customHeight="1">
      <c r="A28" s="9" t="s">
        <v>49</v>
      </c>
      <c r="B28" s="10">
        <v>22</v>
      </c>
      <c r="C28" s="1" t="s">
        <v>67</v>
      </c>
      <c r="D28" s="37"/>
      <c r="E28" s="10" t="s">
        <v>17</v>
      </c>
      <c r="F28" s="11">
        <v>11.2</v>
      </c>
      <c r="G28" s="11">
        <v>40.634999999999998</v>
      </c>
      <c r="H28" s="11">
        <v>0</v>
      </c>
      <c r="I28" s="23">
        <f t="shared" si="0"/>
        <v>51.834999999999994</v>
      </c>
      <c r="J28" s="12">
        <v>22000</v>
      </c>
      <c r="K28" s="12">
        <f t="shared" si="1"/>
        <v>1140369.9999999998</v>
      </c>
      <c r="L28" s="12">
        <f t="shared" si="2"/>
        <v>1345636.5999999996</v>
      </c>
      <c r="M28" s="37"/>
    </row>
    <row r="29" spans="1:13" ht="145.5" customHeight="1">
      <c r="A29" s="9" t="s">
        <v>50</v>
      </c>
      <c r="B29" s="10">
        <v>23</v>
      </c>
      <c r="C29" s="9" t="s">
        <v>68</v>
      </c>
      <c r="D29" s="37"/>
      <c r="E29" s="10" t="s">
        <v>17</v>
      </c>
      <c r="F29" s="11">
        <v>0</v>
      </c>
      <c r="G29" s="11">
        <v>2.0500000000000003</v>
      </c>
      <c r="H29" s="11">
        <v>0</v>
      </c>
      <c r="I29" s="23">
        <f t="shared" si="0"/>
        <v>2.0500000000000003</v>
      </c>
      <c r="J29" s="12">
        <v>65000</v>
      </c>
      <c r="K29" s="12">
        <f t="shared" si="1"/>
        <v>133250.00000000003</v>
      </c>
      <c r="L29" s="12">
        <f t="shared" si="2"/>
        <v>157235.00000000003</v>
      </c>
      <c r="M29" s="37"/>
    </row>
    <row r="30" spans="1:13" ht="135">
      <c r="A30" s="9" t="s">
        <v>51</v>
      </c>
      <c r="B30" s="10">
        <v>24</v>
      </c>
      <c r="C30" s="9" t="s">
        <v>74</v>
      </c>
      <c r="D30" s="38"/>
      <c r="E30" s="10" t="s">
        <v>17</v>
      </c>
      <c r="F30" s="11">
        <v>0</v>
      </c>
      <c r="G30" s="11">
        <v>3</v>
      </c>
      <c r="H30" s="11">
        <v>3</v>
      </c>
      <c r="I30" s="23">
        <f t="shared" si="0"/>
        <v>6</v>
      </c>
      <c r="J30" s="12">
        <v>16000</v>
      </c>
      <c r="K30" s="12">
        <f t="shared" si="1"/>
        <v>96000</v>
      </c>
      <c r="L30" s="12">
        <f t="shared" si="2"/>
        <v>113280</v>
      </c>
      <c r="M30" s="38"/>
    </row>
    <row r="31" spans="1:13" ht="165">
      <c r="A31" s="9" t="s">
        <v>52</v>
      </c>
      <c r="B31" s="10">
        <v>25</v>
      </c>
      <c r="C31" s="27" t="s">
        <v>91</v>
      </c>
      <c r="D31" s="17" t="s">
        <v>77</v>
      </c>
      <c r="E31" s="10" t="s">
        <v>17</v>
      </c>
      <c r="F31" s="11">
        <v>0</v>
      </c>
      <c r="G31" s="11">
        <v>1.8</v>
      </c>
      <c r="H31" s="11">
        <v>0</v>
      </c>
      <c r="I31" s="23">
        <f t="shared" si="0"/>
        <v>1.8</v>
      </c>
      <c r="J31" s="12">
        <v>26000</v>
      </c>
      <c r="K31" s="12">
        <f t="shared" si="1"/>
        <v>46800</v>
      </c>
      <c r="L31" s="12">
        <f t="shared" si="2"/>
        <v>55224</v>
      </c>
      <c r="M31" s="9" t="s">
        <v>78</v>
      </c>
    </row>
    <row r="32" spans="1:13">
      <c r="A32" s="3"/>
      <c r="B32" s="18"/>
      <c r="C32" s="3"/>
      <c r="D32" s="3"/>
      <c r="E32" s="6"/>
      <c r="F32" s="6"/>
      <c r="G32" s="6"/>
      <c r="H32" s="6"/>
      <c r="I32" s="6"/>
      <c r="J32" s="7"/>
      <c r="K32" s="24">
        <f>SUM(K7:K31)</f>
        <v>25635778.444900002</v>
      </c>
      <c r="L32" s="24">
        <f>SUM(L7:L31)</f>
        <v>30250218.564981997</v>
      </c>
      <c r="M32" s="2"/>
    </row>
    <row r="33" spans="1:17">
      <c r="A33" s="2"/>
      <c r="B33" s="19"/>
      <c r="C33" s="2"/>
      <c r="D33" s="2"/>
      <c r="E33" s="8"/>
      <c r="F33" s="8"/>
      <c r="G33" s="8"/>
      <c r="H33" s="8"/>
      <c r="I33" s="8"/>
      <c r="J33" s="8"/>
      <c r="K33" s="26" t="s">
        <v>20</v>
      </c>
      <c r="L33" s="25">
        <f>L32-K32</f>
        <v>4614440.1200819947</v>
      </c>
      <c r="M33" s="2"/>
    </row>
    <row r="34" spans="1:17">
      <c r="B34" s="39" t="s">
        <v>89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1:17">
      <c r="B35" s="39" t="s">
        <v>21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1:17">
      <c r="B36" s="39" t="s">
        <v>22</v>
      </c>
      <c r="C36" s="39"/>
      <c r="D36" s="47" t="s">
        <v>92</v>
      </c>
      <c r="E36" s="48"/>
      <c r="F36" s="48"/>
      <c r="G36" s="48"/>
      <c r="H36" s="48"/>
      <c r="I36" s="48"/>
      <c r="J36" s="48"/>
      <c r="K36" s="48"/>
      <c r="L36" s="48"/>
      <c r="M36" s="48"/>
    </row>
    <row r="37" spans="1:17" ht="33" customHeight="1">
      <c r="B37" s="45" t="s">
        <v>79</v>
      </c>
      <c r="C37" s="46"/>
      <c r="D37" s="49" t="s">
        <v>80</v>
      </c>
      <c r="E37" s="50"/>
      <c r="F37" s="50"/>
      <c r="G37" s="50"/>
      <c r="H37" s="50"/>
      <c r="I37" s="50"/>
      <c r="J37" s="50"/>
      <c r="K37" s="50"/>
      <c r="L37" s="50"/>
      <c r="M37" s="51"/>
    </row>
    <row r="38" spans="1:17" ht="27.75" customHeight="1">
      <c r="B38" s="39" t="s">
        <v>23</v>
      </c>
      <c r="C38" s="39"/>
      <c r="D38" s="55" t="s">
        <v>24</v>
      </c>
      <c r="E38" s="55"/>
      <c r="F38" s="55"/>
      <c r="G38" s="55"/>
      <c r="H38" s="55"/>
      <c r="I38" s="55"/>
      <c r="J38" s="55"/>
      <c r="K38" s="55"/>
      <c r="L38" s="55"/>
      <c r="M38" s="55"/>
      <c r="N38" s="2"/>
      <c r="O38" s="2"/>
      <c r="P38" s="2"/>
      <c r="Q38" s="2"/>
    </row>
    <row r="39" spans="1:17">
      <c r="B39" s="40" t="s">
        <v>25</v>
      </c>
      <c r="C39" s="41"/>
      <c r="D39" s="44" t="s">
        <v>81</v>
      </c>
      <c r="E39" s="44"/>
      <c r="F39" s="44"/>
      <c r="G39" s="44"/>
      <c r="H39" s="44"/>
      <c r="I39" s="44"/>
      <c r="J39" s="44"/>
      <c r="K39" s="44"/>
      <c r="L39" s="44"/>
      <c r="M39" s="44"/>
      <c r="N39" s="2"/>
      <c r="O39" s="2"/>
      <c r="P39" s="2"/>
      <c r="Q39" s="2"/>
    </row>
    <row r="40" spans="1:17">
      <c r="B40" s="42"/>
      <c r="C40" s="43"/>
      <c r="D40" s="44" t="s">
        <v>82</v>
      </c>
      <c r="E40" s="44"/>
      <c r="F40" s="44"/>
      <c r="G40" s="44"/>
      <c r="H40" s="44"/>
      <c r="I40" s="44"/>
      <c r="J40" s="44"/>
      <c r="K40" s="44"/>
      <c r="L40" s="44"/>
      <c r="M40" s="44"/>
      <c r="N40" s="2"/>
      <c r="O40" s="2"/>
      <c r="P40" s="2"/>
      <c r="Q40" s="2"/>
    </row>
    <row r="41" spans="1:17">
      <c r="B41" s="42"/>
      <c r="C41" s="43"/>
      <c r="D41" s="44" t="s">
        <v>83</v>
      </c>
      <c r="E41" s="44"/>
      <c r="F41" s="44"/>
      <c r="G41" s="44"/>
      <c r="H41" s="44"/>
      <c r="I41" s="44"/>
      <c r="J41" s="44"/>
      <c r="K41" s="44"/>
      <c r="L41" s="44"/>
      <c r="M41" s="44"/>
      <c r="N41" s="2"/>
      <c r="O41" s="2"/>
      <c r="P41" s="2"/>
      <c r="Q41" s="2"/>
    </row>
    <row r="42" spans="1:17">
      <c r="B42" s="42"/>
      <c r="C42" s="43"/>
      <c r="D42" s="44" t="s">
        <v>84</v>
      </c>
      <c r="E42" s="44"/>
      <c r="F42" s="44"/>
      <c r="G42" s="44"/>
      <c r="H42" s="44"/>
      <c r="I42" s="44"/>
      <c r="J42" s="44"/>
      <c r="K42" s="44"/>
      <c r="L42" s="44"/>
      <c r="M42" s="44"/>
      <c r="N42" s="2"/>
      <c r="O42" s="2"/>
      <c r="P42" s="2"/>
      <c r="Q42" s="2"/>
    </row>
    <row r="43" spans="1:17">
      <c r="B43" s="56" t="s">
        <v>26</v>
      </c>
      <c r="C43" s="57"/>
      <c r="D43" s="56" t="s">
        <v>85</v>
      </c>
      <c r="E43" s="58"/>
      <c r="F43" s="58"/>
      <c r="G43" s="58"/>
      <c r="H43" s="58"/>
      <c r="I43" s="58"/>
      <c r="J43" s="58"/>
      <c r="K43" s="58"/>
      <c r="L43" s="58"/>
      <c r="M43" s="58"/>
    </row>
    <row r="44" spans="1:17">
      <c r="B44" s="39" t="s">
        <v>27</v>
      </c>
      <c r="C44" s="39"/>
      <c r="D44" s="59" t="s">
        <v>86</v>
      </c>
      <c r="E44" s="39"/>
      <c r="F44" s="39"/>
      <c r="G44" s="39"/>
      <c r="H44" s="39"/>
      <c r="I44" s="39"/>
      <c r="J44" s="39"/>
      <c r="K44" s="39"/>
      <c r="L44" s="39"/>
      <c r="M44" s="39"/>
    </row>
    <row r="45" spans="1:17">
      <c r="B45" s="39" t="s">
        <v>87</v>
      </c>
      <c r="C45" s="39"/>
      <c r="D45" s="52" t="s">
        <v>88</v>
      </c>
      <c r="E45" s="53"/>
      <c r="F45" s="53"/>
      <c r="G45" s="53"/>
      <c r="H45" s="53"/>
      <c r="I45" s="53"/>
      <c r="J45" s="53"/>
      <c r="K45" s="53"/>
      <c r="L45" s="53"/>
      <c r="M45" s="54"/>
    </row>
  </sheetData>
  <mergeCells count="38">
    <mergeCell ref="B45:C45"/>
    <mergeCell ref="D45:M45"/>
    <mergeCell ref="D38:M38"/>
    <mergeCell ref="B43:C43"/>
    <mergeCell ref="D43:M43"/>
    <mergeCell ref="B44:C44"/>
    <mergeCell ref="D44:M44"/>
    <mergeCell ref="D11:D17"/>
    <mergeCell ref="B34:M34"/>
    <mergeCell ref="B35:M35"/>
    <mergeCell ref="D36:M36"/>
    <mergeCell ref="D37:M37"/>
    <mergeCell ref="A4:A6"/>
    <mergeCell ref="D7:D10"/>
    <mergeCell ref="D18:D24"/>
    <mergeCell ref="B38:C38"/>
    <mergeCell ref="B39:C42"/>
    <mergeCell ref="D39:M39"/>
    <mergeCell ref="D40:M40"/>
    <mergeCell ref="D41:M41"/>
    <mergeCell ref="D42:M42"/>
    <mergeCell ref="B37:C37"/>
    <mergeCell ref="B36:C36"/>
    <mergeCell ref="D25:D30"/>
    <mergeCell ref="M18:M24"/>
    <mergeCell ref="M25:M30"/>
    <mergeCell ref="M7:M10"/>
    <mergeCell ref="M11:M17"/>
    <mergeCell ref="B2:M2"/>
    <mergeCell ref="B4:B5"/>
    <mergeCell ref="C4:C5"/>
    <mergeCell ref="L4:L5"/>
    <mergeCell ref="M4:M5"/>
    <mergeCell ref="D4:D5"/>
    <mergeCell ref="E4:E5"/>
    <mergeCell ref="F4:I4"/>
    <mergeCell ref="K4:K5"/>
    <mergeCell ref="J4:J5"/>
  </mergeCells>
  <pageMargins left="0.7" right="0.7" top="0.75" bottom="0.75" header="0.3" footer="0.3"/>
  <pageSetup paperSize="9" scale="59" fitToHeight="0" orientation="landscape" r:id="rId1"/>
  <rowBreaks count="2" manualBreakCount="2">
    <brk id="17" max="16383" man="1"/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2014-02-25T03:52:14Z</cp:lastPrinted>
  <dcterms:created xsi:type="dcterms:W3CDTF">2014-02-24T11:06:22Z</dcterms:created>
  <dcterms:modified xsi:type="dcterms:W3CDTF">2014-02-26T10:56:06Z</dcterms:modified>
</cp:coreProperties>
</file>