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435" windowWidth="15480" windowHeight="11415"/>
  </bookViews>
  <sheets>
    <sheet name="Лот 1" sheetId="1" r:id="rId1"/>
  </sheets>
  <externalReferences>
    <externalReference r:id="rId2"/>
  </externalReferences>
  <definedNames>
    <definedName name="Print_Area_1">'Лот 1'!$A$1:$R$25</definedName>
  </definedNames>
  <calcPr calcId="124519" concurrentCalc="0"/>
</workbook>
</file>

<file path=xl/calcChain.xml><?xml version="1.0" encoding="utf-8"?>
<calcChain xmlns="http://schemas.openxmlformats.org/spreadsheetml/2006/main">
  <c r="R19" i="1"/>
  <c r="D9"/>
  <c r="D13"/>
  <c r="D17"/>
  <c r="D16"/>
  <c r="D12"/>
  <c r="D8"/>
  <c r="D10"/>
  <c r="D11"/>
  <c r="D14"/>
  <c r="D15"/>
  <c r="M11"/>
  <c r="M12"/>
  <c r="M13"/>
  <c r="M14"/>
  <c r="M15"/>
  <c r="M16"/>
  <c r="M17"/>
  <c r="M8"/>
  <c r="M9"/>
  <c r="M10"/>
  <c r="M18"/>
  <c r="M19"/>
</calcChain>
</file>

<file path=xl/sharedStrings.xml><?xml version="1.0" encoding="utf-8"?>
<sst xmlns="http://schemas.openxmlformats.org/spreadsheetml/2006/main" count="55" uniqueCount="54">
  <si>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</si>
  <si>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</si>
  <si>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</si>
  <si>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</si>
  <si>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</si>
  <si>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</si>
  <si>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</si>
  <si>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</si>
  <si>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</si>
  <si>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</si>
  <si>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</si>
  <si>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</si>
  <si>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>В т.ч. НДС 18%</t>
  </si>
  <si>
    <t>1 кв. 2013</t>
  </si>
  <si>
    <t>2 кв. 2013</t>
  </si>
  <si>
    <t>3 кв. 2013</t>
  </si>
  <si>
    <t>4 кв. 2013</t>
  </si>
  <si>
    <t>SMARTNET 8X5XNBD Shelf Controlled Cooling Fan Tray 15454E</t>
  </si>
  <si>
    <t>8x5xNBD Svc, 15454 Multi-Rate Txp 100M-2.5G</t>
  </si>
  <si>
    <t>8x5xNBD Svc, 15454 Service Channel Module</t>
  </si>
  <si>
    <t>8x5xNBD Svc, 15454 Pre-Amp/Booster Mod</t>
  </si>
  <si>
    <t>SMARTNET 8X5XNBD 4 X OTN 10G MR TRANS</t>
  </si>
  <si>
    <t>8x5xNBD Svc, 15454 Combiner and Separator with OSC</t>
  </si>
  <si>
    <t>SMARTNET 8X5XNBD SM ROADM 2-PRE-AMP-BST 100GHZ-CBAND</t>
  </si>
  <si>
    <t>SMARTNET 8X5XNBD 40Chs Single Module</t>
  </si>
  <si>
    <t>SMARTNET 8X5XNBD 4x10GE Enhanced Crossponder</t>
  </si>
  <si>
    <t>8x5xNBD Svc, 15454E, ONS15454SDH Alarm,-48V PwrMgmt I</t>
  </si>
  <si>
    <t>После заключения договора, поставщик должен предоставить сертификат расширенной гарантии Cisco с указанием количества и состава оборудования (Product ID).</t>
  </si>
  <si>
    <t>SMARTNET 8X5XNBD D9900/D9901 DCM Co-Processor Board MKI</t>
  </si>
  <si>
    <t>SMARTNET 8X5XNBD CHASSIS, 1RU, AC/AC,</t>
  </si>
  <si>
    <t>SMARTNET 8X5XNBD MODULAR INPUT OUTPUT, MKI, D9036</t>
  </si>
  <si>
    <t>SMARTNET 8X5XNBD MODULAR MULTI AUDIO, MKI, D9036</t>
  </si>
  <si>
    <t>SMARTNET 8X5XNBD MODULAR VIDEO CODEC, MKI, D9036</t>
  </si>
  <si>
    <t>SMARTNET 8X5XNBD MODULAR VIDEO INPUT, 8 SDI, MKI, D9036</t>
  </si>
  <si>
    <t>SMARTNET 8X5XNBD D9900/D9901 DCM ASI I/O Board MKI</t>
  </si>
  <si>
    <t>SMARTNET 8X5XNBD D9900 DCM MKI Chassis,2RU, No PSU,Main</t>
  </si>
  <si>
    <t>SMARTNET 8X5XNBD D9900/D9901 DCM GbE I/O Board MKI</t>
  </si>
  <si>
    <t>SMARTNET 8X5XNBD D9900/D9901 DCM Transcoder Board MKI</t>
  </si>
  <si>
    <t>CON-SNT-90362ACR</t>
  </si>
  <si>
    <t>CON-SNT-9036MIOM</t>
  </si>
  <si>
    <t>CON-SNT-9036MMAM</t>
  </si>
  <si>
    <t>CON-SNT-9036MVCM</t>
  </si>
  <si>
    <t>CON-SNT-9036MVI8</t>
  </si>
  <si>
    <t>CON-SNT-ASIMK1</t>
  </si>
  <si>
    <t>CON-SNT-DCMMK2RU</t>
  </si>
  <si>
    <t>CON-SNT-GBEMK1</t>
  </si>
  <si>
    <t>CON-SNT-TCMK1</t>
  </si>
  <si>
    <t>Республика Башкортостан, г. Уфа, ул. Ленина,30 ОАО "Башинформсвязь,              ЦТЭ                           Контактное лицо: начальник цеха коммутации пакетов:  Тарановский А.Н.    +7-(347)-2215472, mail: taranovskiyi@rums.bashtel.ru</t>
  </si>
  <si>
    <t xml:space="preserve">Предельная стоимость лота составляет  1 306 186,56 рублей (с НДС) </t>
  </si>
  <si>
    <t>Лот № Сертификаты на техническую поддержку оборудования Cisco D9900 и D9036</t>
  </si>
  <si>
    <t xml:space="preserve"> </t>
  </si>
  <si>
    <t>Поставщик должен быть авторизированным партнером Cisco Systems. Поставщику предоставить авторизированное письмо от Сisco Systems.                                        Внимание! В спецификации  указаны однолетние контракты на сервисную поддержку из расчёта по 3 контракта на 1 единицу оборудования.</t>
  </si>
  <si>
    <t>Объем может быть изменен на 10% без изменения стоимости единицы</t>
  </si>
  <si>
    <t>Срок оказания услуг : с 23.07.2013г. по 22.07.2016г.</t>
  </si>
</sst>
</file>

<file path=xl/styles.xml><?xml version="1.0" encoding="utf-8"?>
<styleSheet xmlns="http://schemas.openxmlformats.org/spreadsheetml/2006/main">
  <numFmts count="6"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[$$-409]* #,##0.00_ ;_-[$$-409]* \-#,##0.00\ ;_-[$$-409]* &quot;-&quot;??_ ;_-@_ "/>
  </numFmts>
  <fonts count="22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4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</font>
    <font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indexed="22"/>
        <bgColor indexed="31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4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/>
    <xf numFmtId="165" fontId="1" fillId="0" borderId="0" applyFill="0" applyBorder="0" applyAlignment="0" applyProtection="0"/>
    <xf numFmtId="166" fontId="1" fillId="0" borderId="0" applyFill="0" applyBorder="0" applyAlignment="0" applyProtection="0"/>
    <xf numFmtId="0" fontId="17" fillId="0" borderId="0"/>
    <xf numFmtId="0" fontId="1" fillId="0" borderId="0"/>
    <xf numFmtId="0" fontId="18" fillId="0" borderId="0"/>
    <xf numFmtId="0" fontId="1" fillId="0" borderId="0"/>
    <xf numFmtId="167" fontId="1" fillId="0" borderId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3">
    <xf numFmtId="0" fontId="0" fillId="0" borderId="0" xfId="0"/>
    <xf numFmtId="0" fontId="2" fillId="0" borderId="0" xfId="0" applyFont="1" applyBorder="1"/>
    <xf numFmtId="0" fontId="2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4" xfId="0" applyFont="1" applyBorder="1"/>
    <xf numFmtId="0" fontId="7" fillId="0" borderId="0" xfId="0" applyFont="1" applyBorder="1"/>
    <xf numFmtId="0" fontId="7" fillId="0" borderId="0" xfId="0" applyFont="1"/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7" xfId="0" applyFont="1" applyBorder="1"/>
    <xf numFmtId="0" fontId="9" fillId="0" borderId="0" xfId="0" applyFont="1" applyAlignment="1">
      <alignment horizontal="left"/>
    </xf>
    <xf numFmtId="164" fontId="9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center" vertical="center" wrapText="1"/>
    </xf>
    <xf numFmtId="1" fontId="11" fillId="0" borderId="0" xfId="0" applyNumberFormat="1" applyFont="1" applyAlignment="1"/>
    <xf numFmtId="164" fontId="10" fillId="0" borderId="0" xfId="0" applyNumberFormat="1" applyFont="1" applyAlignment="1">
      <alignment horizontal="left"/>
    </xf>
    <xf numFmtId="164" fontId="10" fillId="0" borderId="0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164" fontId="9" fillId="0" borderId="0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64" fontId="10" fillId="0" borderId="11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4" fillId="0" borderId="7" xfId="0" applyFont="1" applyBorder="1" applyAlignment="1">
      <alignment horizontal="left" vertical="center" wrapText="1"/>
    </xf>
    <xf numFmtId="4" fontId="14" fillId="0" borderId="5" xfId="0" applyNumberFormat="1" applyFont="1" applyFill="1" applyBorder="1" applyAlignment="1">
      <alignment horizontal="right" vertical="center" wrapText="1"/>
    </xf>
    <xf numFmtId="0" fontId="15" fillId="0" borderId="5" xfId="2" applyFont="1" applyFill="1" applyBorder="1" applyAlignment="1">
      <alignment horizontal="center" vertical="center" wrapText="1" shrinkToFit="1"/>
    </xf>
    <xf numFmtId="2" fontId="16" fillId="0" borderId="5" xfId="0" applyNumberFormat="1" applyFont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1" fontId="19" fillId="0" borderId="6" xfId="0" applyNumberFormat="1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5" xfId="5" applyFont="1" applyFill="1" applyBorder="1"/>
    <xf numFmtId="0" fontId="19" fillId="0" borderId="5" xfId="0" applyFont="1" applyFill="1" applyBorder="1" applyAlignment="1">
      <alignment horizontal="center"/>
    </xf>
    <xf numFmtId="0" fontId="19" fillId="0" borderId="5" xfId="5" applyFont="1" applyFill="1" applyBorder="1" applyAlignment="1">
      <alignment wrapText="1"/>
    </xf>
    <xf numFmtId="0" fontId="19" fillId="0" borderId="5" xfId="0" applyFont="1" applyBorder="1" applyAlignment="1">
      <alignment horizontal="center" vertical="center" wrapText="1"/>
    </xf>
    <xf numFmtId="169" fontId="20" fillId="0" borderId="5" xfId="31" applyNumberFormat="1" applyFont="1" applyBorder="1"/>
    <xf numFmtId="0" fontId="9" fillId="0" borderId="1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11" xfId="0" applyFont="1" applyBorder="1" applyAlignment="1">
      <alignment vertical="center"/>
    </xf>
    <xf numFmtId="4" fontId="7" fillId="0" borderId="4" xfId="0" applyNumberFormat="1" applyFont="1" applyBorder="1"/>
    <xf numFmtId="0" fontId="4" fillId="0" borderId="10" xfId="0" applyFont="1" applyBorder="1" applyAlignment="1">
      <alignment horizontal="left" vertical="center" wrapText="1"/>
    </xf>
    <xf numFmtId="4" fontId="7" fillId="0" borderId="0" xfId="0" applyNumberFormat="1" applyFont="1" applyBorder="1"/>
    <xf numFmtId="4" fontId="19" fillId="0" borderId="4" xfId="0" applyNumberFormat="1" applyFont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0" fillId="0" borderId="21" xfId="0" applyBorder="1" applyAlignment="1">
      <alignment vertical="center"/>
    </xf>
    <xf numFmtId="0" fontId="21" fillId="0" borderId="11" xfId="0" applyFont="1" applyBorder="1" applyAlignment="1">
      <alignment horizontal="left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1" fontId="3" fillId="0" borderId="8" xfId="0" applyNumberFormat="1" applyFont="1" applyFill="1" applyBorder="1" applyAlignment="1">
      <alignment horizontal="right" vertical="center" wrapText="1"/>
    </xf>
    <xf numFmtId="1" fontId="3" fillId="0" borderId="7" xfId="0" applyNumberFormat="1" applyFont="1" applyFill="1" applyBorder="1" applyAlignment="1">
      <alignment horizontal="right" vertical="center" wrapText="1"/>
    </xf>
    <xf numFmtId="1" fontId="3" fillId="0" borderId="10" xfId="0" applyNumberFormat="1" applyFont="1" applyFill="1" applyBorder="1" applyAlignment="1">
      <alignment horizontal="right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textRotation="90" wrapText="1"/>
    </xf>
    <xf numFmtId="49" fontId="9" fillId="0" borderId="12" xfId="0" applyNumberFormat="1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textRotation="90" wrapText="1"/>
    </xf>
    <xf numFmtId="0" fontId="4" fillId="0" borderId="15" xfId="0" applyFont="1" applyFill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</cellXfs>
  <cellStyles count="34">
    <cellStyle name="_Akado_DWDM_BoMv1" xfId="7"/>
    <cellStyle name="_BoM_abakhare" xfId="8"/>
    <cellStyle name="_DWDM_BoM" xfId="9"/>
    <cellStyle name="_DWDM_Volga_BoM_v10_270806" xfId="10"/>
    <cellStyle name="_DWDM_Volga_BoM_v20_070906" xfId="11"/>
    <cellStyle name="_JET_DWDM_BoMv1" xfId="12"/>
    <cellStyle name="_KTC_DWDM_BoM_v10_100806" xfId="13"/>
    <cellStyle name="_KTC_SDH_BoM_v10_090806" xfId="14"/>
    <cellStyle name="_KTC_SDH_BoM_v10_100806" xfId="15"/>
    <cellStyle name="_KTC_T_SDH_BoM_v10_220806" xfId="16"/>
    <cellStyle name="_Megafon_DWDM_BoM" xfId="17"/>
    <cellStyle name="_Megafon_DWDM_BoMv1 cost" xfId="18"/>
    <cellStyle name="axlcolour" xfId="19"/>
    <cellStyle name="Migliaia (0)_91P18UM" xfId="20"/>
    <cellStyle name="Migliaia_91P18UM" xfId="21"/>
    <cellStyle name="Normal 2" xfId="22"/>
    <cellStyle name="Normal_15365NTEPricing062805" xfId="4"/>
    <cellStyle name="Normal_UKT_10G_BoM_ALB v4.0" xfId="5"/>
    <cellStyle name="Normale_1664 SM" xfId="24"/>
    <cellStyle name="Style 1" xfId="25"/>
    <cellStyle name="TableStyleLight1" xfId="1"/>
    <cellStyle name="Valuta (0)_91P18UM" xfId="26"/>
    <cellStyle name="Valuta_91P18UM" xfId="27"/>
    <cellStyle name="Обычный" xfId="0" builtinId="0"/>
    <cellStyle name="Обычный 2" xfId="6"/>
    <cellStyle name="Обычный 2 2" xfId="29"/>
    <cellStyle name="Обычный 2 3" xfId="30"/>
    <cellStyle name="Обычный 2 4" xfId="32"/>
    <cellStyle name="Обычный 2 5" xfId="33"/>
    <cellStyle name="Обычный 3" xfId="23"/>
    <cellStyle name="Обычный 5" xfId="31"/>
    <cellStyle name="Обычный_razvitie_071120" xfId="2"/>
    <cellStyle name="Стиль 1" xfId="3"/>
    <cellStyle name="常规_1350NM P730" xfId="2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bbasov/AppData/Local/Temp/bat/cisco-zakaz%20(SDH,%20DWDM,%20SDH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щая спецификация"/>
      <sheetName val="Support DWDM"/>
      <sheetName val="Support SDH(Уфа)"/>
      <sheetName val="Support SDH(РБ)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36"/>
  <sheetViews>
    <sheetView tabSelected="1" topLeftCell="B4" zoomScale="66" zoomScaleNormal="66" zoomScalePageLayoutView="85" workbookViewId="0">
      <selection activeCell="G8" sqref="G8"/>
    </sheetView>
  </sheetViews>
  <sheetFormatPr defaultColWidth="9.140625" defaultRowHeight="15"/>
  <cols>
    <col min="1" max="1" width="10.5703125" style="54" customWidth="1"/>
    <col min="2" max="2" width="28.5703125" style="45" customWidth="1"/>
    <col min="3" max="3" width="29.85546875" style="45" hidden="1" customWidth="1"/>
    <col min="4" max="4" width="0.42578125" style="45" hidden="1" customWidth="1"/>
    <col min="5" max="5" width="63.28515625" style="45" customWidth="1"/>
    <col min="6" max="6" width="12.5703125" style="29" customWidth="1"/>
    <col min="7" max="7" width="14.85546875" style="29" customWidth="1"/>
    <col min="8" max="9" width="9.5703125" style="30" customWidth="1"/>
    <col min="10" max="10" width="9.140625" style="30" customWidth="1"/>
    <col min="11" max="11" width="9.42578125" style="30" customWidth="1"/>
    <col min="12" max="13" width="23.42578125" style="30" customWidth="1"/>
    <col min="14" max="14" width="25.85546875" style="33" customWidth="1"/>
    <col min="15" max="17" width="0" style="1" hidden="1" customWidth="1"/>
    <col min="18" max="18" width="19" style="1" customWidth="1"/>
    <col min="19" max="19" width="15.140625" style="1" bestFit="1" customWidth="1"/>
    <col min="20" max="42" width="9.140625" style="1"/>
    <col min="43" max="16384" width="9.140625" style="2"/>
  </cols>
  <sheetData>
    <row r="1" spans="1:42" s="5" customFormat="1" ht="18.75">
      <c r="A1" s="51"/>
      <c r="B1" s="45"/>
      <c r="C1" s="45"/>
      <c r="D1" s="46"/>
      <c r="E1" s="45"/>
      <c r="F1" s="40"/>
      <c r="G1" s="40"/>
      <c r="H1" s="41"/>
      <c r="I1" s="41"/>
      <c r="J1" s="41"/>
      <c r="K1" s="41"/>
      <c r="L1" s="41"/>
      <c r="M1" s="32"/>
      <c r="N1" s="32" t="s">
        <v>7</v>
      </c>
      <c r="O1" s="6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5" customFormat="1" ht="15" customHeight="1">
      <c r="A2" s="51"/>
      <c r="B2" s="45"/>
      <c r="C2" s="45"/>
      <c r="D2" s="45"/>
      <c r="E2" s="45"/>
      <c r="F2" s="40"/>
      <c r="G2" s="40"/>
      <c r="H2" s="41"/>
      <c r="I2" s="41"/>
      <c r="J2" s="41"/>
      <c r="K2" s="41"/>
      <c r="L2" s="41"/>
      <c r="M2" s="41"/>
      <c r="N2" s="31"/>
      <c r="O2" s="6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s="5" customFormat="1" ht="22.5" customHeight="1">
      <c r="A3" s="51"/>
      <c r="B3" s="45"/>
      <c r="C3" s="45"/>
      <c r="D3" s="45"/>
      <c r="E3" s="104" t="s">
        <v>49</v>
      </c>
      <c r="F3" s="104"/>
      <c r="G3" s="104"/>
      <c r="H3" s="104"/>
      <c r="I3" s="104"/>
      <c r="J3" s="104"/>
      <c r="K3" s="30"/>
      <c r="L3" s="30"/>
      <c r="M3" s="30"/>
      <c r="N3" s="33"/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 s="5" customFormat="1" ht="17.25" customHeight="1" thickBot="1">
      <c r="A4" s="52"/>
      <c r="B4" s="47"/>
      <c r="C4" s="47"/>
      <c r="D4" s="47"/>
      <c r="E4" s="47"/>
      <c r="F4" s="42"/>
      <c r="G4" s="42"/>
      <c r="H4" s="43"/>
      <c r="I4" s="43"/>
      <c r="J4" s="43"/>
      <c r="K4" s="43"/>
      <c r="L4" s="43"/>
      <c r="M4" s="43"/>
      <c r="N4" s="34"/>
      <c r="O4" s="7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s="13" customFormat="1" ht="54.75" customHeight="1" thickBot="1">
      <c r="A5" s="105" t="s">
        <v>0</v>
      </c>
      <c r="B5" s="107" t="s">
        <v>1</v>
      </c>
      <c r="C5" s="108"/>
      <c r="D5" s="109"/>
      <c r="E5" s="99" t="s">
        <v>2</v>
      </c>
      <c r="F5" s="99" t="s">
        <v>6</v>
      </c>
      <c r="G5" s="99" t="s">
        <v>3</v>
      </c>
      <c r="H5" s="102" t="s">
        <v>13</v>
      </c>
      <c r="I5" s="102" t="s">
        <v>14</v>
      </c>
      <c r="J5" s="102" t="s">
        <v>15</v>
      </c>
      <c r="K5" s="102" t="s">
        <v>16</v>
      </c>
      <c r="L5" s="101" t="s">
        <v>8</v>
      </c>
      <c r="M5" s="101" t="s">
        <v>9</v>
      </c>
      <c r="N5" s="98" t="s">
        <v>10</v>
      </c>
      <c r="O5" s="8"/>
      <c r="P5" s="9"/>
      <c r="Q5" s="10"/>
      <c r="R5" s="11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</row>
    <row r="6" spans="1:42" s="13" customFormat="1" ht="42.75" customHeight="1">
      <c r="A6" s="106"/>
      <c r="B6" s="110"/>
      <c r="C6" s="111"/>
      <c r="D6" s="112"/>
      <c r="E6" s="100"/>
      <c r="F6" s="100"/>
      <c r="G6" s="100"/>
      <c r="H6" s="103"/>
      <c r="I6" s="103"/>
      <c r="J6" s="103"/>
      <c r="K6" s="103"/>
      <c r="L6" s="101"/>
      <c r="M6" s="101"/>
      <c r="N6" s="98"/>
      <c r="O6" s="14"/>
      <c r="P6" s="11"/>
      <c r="Q6" s="12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</row>
    <row r="7" spans="1:42" s="18" customFormat="1" ht="28.5" customHeight="1">
      <c r="A7" s="59">
        <v>1</v>
      </c>
      <c r="B7" s="84">
        <v>2</v>
      </c>
      <c r="C7" s="85"/>
      <c r="D7" s="86"/>
      <c r="E7" s="44">
        <v>3</v>
      </c>
      <c r="F7" s="35">
        <v>4</v>
      </c>
      <c r="G7" s="35">
        <v>5</v>
      </c>
      <c r="H7" s="36">
        <v>6</v>
      </c>
      <c r="I7" s="36">
        <v>7</v>
      </c>
      <c r="J7" s="36">
        <v>8</v>
      </c>
      <c r="K7" s="36">
        <v>9</v>
      </c>
      <c r="L7" s="37">
        <v>10</v>
      </c>
      <c r="M7" s="37">
        <v>11</v>
      </c>
      <c r="N7" s="36">
        <v>14</v>
      </c>
      <c r="O7" s="15"/>
      <c r="P7" s="16"/>
      <c r="Q7" s="17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</row>
    <row r="8" spans="1:42" s="21" customFormat="1" ht="30">
      <c r="A8" s="62">
        <v>1</v>
      </c>
      <c r="B8" s="63" t="s">
        <v>50</v>
      </c>
      <c r="C8" s="64" t="s">
        <v>17</v>
      </c>
      <c r="D8" s="65" t="e">
        <f>COUNTIF('[1]Support DWDM'!D$2:D$480,B8)</f>
        <v>#VALUE!</v>
      </c>
      <c r="E8" s="66" t="s">
        <v>28</v>
      </c>
      <c r="F8" s="63">
        <v>6</v>
      </c>
      <c r="G8" s="67"/>
      <c r="H8" s="63"/>
      <c r="I8" s="57"/>
      <c r="J8" s="68"/>
      <c r="K8" s="60"/>
      <c r="L8" s="61">
        <v>19441.439999999999</v>
      </c>
      <c r="M8" s="61">
        <f t="shared" ref="M8:M17" si="0">PRODUCT(F8,L8)</f>
        <v>116648.63999999998</v>
      </c>
      <c r="N8" s="97" t="s">
        <v>47</v>
      </c>
      <c r="O8" s="74"/>
      <c r="P8" s="19"/>
      <c r="Q8" s="20"/>
      <c r="R8" s="19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</row>
    <row r="9" spans="1:42" s="21" customFormat="1" ht="18.75">
      <c r="A9" s="62">
        <v>2</v>
      </c>
      <c r="B9" s="63" t="s">
        <v>38</v>
      </c>
      <c r="C9" s="64" t="s">
        <v>18</v>
      </c>
      <c r="D9" s="65" t="e">
        <f>COUNTIF('[1]Support DWDM'!D$2:D$480,B9)</f>
        <v>#VALUE!</v>
      </c>
      <c r="E9" s="66" t="s">
        <v>29</v>
      </c>
      <c r="F9" s="63">
        <v>3</v>
      </c>
      <c r="G9" s="67"/>
      <c r="H9" s="63"/>
      <c r="I9" s="57"/>
      <c r="J9" s="68"/>
      <c r="K9" s="60"/>
      <c r="L9" s="61">
        <v>10333.44</v>
      </c>
      <c r="M9" s="61">
        <f t="shared" si="0"/>
        <v>31000.32</v>
      </c>
      <c r="N9" s="97"/>
      <c r="O9" s="74"/>
      <c r="P9" s="19"/>
      <c r="Q9" s="20"/>
      <c r="R9" s="19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</row>
    <row r="10" spans="1:42" s="21" customFormat="1" ht="30">
      <c r="A10" s="62">
        <v>3</v>
      </c>
      <c r="B10" s="63" t="s">
        <v>39</v>
      </c>
      <c r="C10" s="64" t="s">
        <v>19</v>
      </c>
      <c r="D10" s="65" t="e">
        <f>COUNTIF('[1]Support DWDM'!D$2:D$480,B10)</f>
        <v>#VALUE!</v>
      </c>
      <c r="E10" s="66" t="s">
        <v>30</v>
      </c>
      <c r="F10" s="63">
        <v>3</v>
      </c>
      <c r="G10" s="67"/>
      <c r="H10" s="63"/>
      <c r="I10" s="57"/>
      <c r="J10" s="68"/>
      <c r="K10" s="60"/>
      <c r="L10" s="61">
        <v>7683.8400000000011</v>
      </c>
      <c r="M10" s="61">
        <f t="shared" si="0"/>
        <v>23051.520000000004</v>
      </c>
      <c r="N10" s="97"/>
      <c r="O10" s="74"/>
      <c r="P10" s="19"/>
      <c r="Q10" s="20"/>
      <c r="R10" s="19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</row>
    <row r="11" spans="1:42" s="21" customFormat="1" ht="18.75">
      <c r="A11" s="62">
        <v>4</v>
      </c>
      <c r="B11" s="63" t="s">
        <v>40</v>
      </c>
      <c r="C11" s="64" t="s">
        <v>20</v>
      </c>
      <c r="D11" s="65" t="e">
        <f>COUNTIF('[1]Support DWDM'!D$2:D$480,B11)</f>
        <v>#VALUE!</v>
      </c>
      <c r="E11" s="66" t="s">
        <v>31</v>
      </c>
      <c r="F11" s="63">
        <v>3</v>
      </c>
      <c r="G11" s="67"/>
      <c r="H11" s="63"/>
      <c r="I11" s="57"/>
      <c r="J11" s="68"/>
      <c r="K11" s="60"/>
      <c r="L11" s="61">
        <v>13777.919999999998</v>
      </c>
      <c r="M11" s="61">
        <f t="shared" si="0"/>
        <v>41333.759999999995</v>
      </c>
      <c r="N11" s="97"/>
      <c r="O11" s="74"/>
      <c r="P11" s="19"/>
      <c r="Q11" s="20"/>
      <c r="R11" s="19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</row>
    <row r="12" spans="1:42" s="21" customFormat="1" ht="18.75">
      <c r="A12" s="62">
        <v>5</v>
      </c>
      <c r="B12" s="63" t="s">
        <v>41</v>
      </c>
      <c r="C12" s="64" t="s">
        <v>21</v>
      </c>
      <c r="D12" s="65" t="e">
        <f>COUNTIF('[1]Support DWDM'!D$2:D$480,B12)</f>
        <v>#VALUE!</v>
      </c>
      <c r="E12" s="66" t="s">
        <v>32</v>
      </c>
      <c r="F12" s="63">
        <v>3</v>
      </c>
      <c r="G12" s="67"/>
      <c r="H12" s="63"/>
      <c r="I12" s="57"/>
      <c r="J12" s="68"/>
      <c r="K12" s="60"/>
      <c r="L12" s="61">
        <v>12718.080000000004</v>
      </c>
      <c r="M12" s="61">
        <f t="shared" si="0"/>
        <v>38154.240000000013</v>
      </c>
      <c r="N12" s="97"/>
      <c r="O12" s="74"/>
      <c r="P12" s="19"/>
      <c r="Q12" s="20"/>
      <c r="R12" s="19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</row>
    <row r="13" spans="1:42" s="21" customFormat="1" ht="18.600000000000001" customHeight="1">
      <c r="A13" s="62">
        <v>6</v>
      </c>
      <c r="B13" s="63" t="s">
        <v>42</v>
      </c>
      <c r="C13" s="64" t="s">
        <v>22</v>
      </c>
      <c r="D13" s="65" t="e">
        <f>COUNTIF('[1]Support DWDM'!D$2:D$480,B13)</f>
        <v>#VALUE!</v>
      </c>
      <c r="E13" s="66" t="s">
        <v>33</v>
      </c>
      <c r="F13" s="63">
        <v>3</v>
      </c>
      <c r="G13" s="67"/>
      <c r="H13" s="63"/>
      <c r="I13" s="57"/>
      <c r="J13" s="68"/>
      <c r="K13" s="60"/>
      <c r="L13" s="61">
        <v>10068.480000000003</v>
      </c>
      <c r="M13" s="61">
        <f t="shared" si="0"/>
        <v>30205.44000000001</v>
      </c>
      <c r="N13" s="97"/>
      <c r="O13" s="74"/>
      <c r="P13" s="19"/>
      <c r="Q13" s="20"/>
      <c r="R13" s="19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</row>
    <row r="14" spans="1:42" s="21" customFormat="1" ht="18.75">
      <c r="A14" s="62">
        <v>7</v>
      </c>
      <c r="B14" s="63" t="s">
        <v>43</v>
      </c>
      <c r="C14" s="64" t="s">
        <v>23</v>
      </c>
      <c r="D14" s="65" t="e">
        <f>COUNTIF('[1]Support DWDM'!D$2:D$480,B14)</f>
        <v>#VALUE!</v>
      </c>
      <c r="E14" s="66" t="s">
        <v>34</v>
      </c>
      <c r="F14" s="63">
        <v>12</v>
      </c>
      <c r="G14" s="67"/>
      <c r="H14" s="63"/>
      <c r="I14" s="57"/>
      <c r="J14" s="68"/>
      <c r="K14" s="60"/>
      <c r="L14" s="61">
        <v>27191.520000000004</v>
      </c>
      <c r="M14" s="61">
        <f t="shared" si="0"/>
        <v>326298.24000000005</v>
      </c>
      <c r="N14" s="97"/>
      <c r="O14" s="74"/>
      <c r="P14" s="19"/>
      <c r="Q14" s="20"/>
      <c r="R14" s="19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</row>
    <row r="15" spans="1:42" s="21" customFormat="1" ht="30">
      <c r="A15" s="62">
        <v>8</v>
      </c>
      <c r="B15" s="63" t="s">
        <v>44</v>
      </c>
      <c r="C15" s="64" t="s">
        <v>24</v>
      </c>
      <c r="D15" s="65" t="e">
        <f>COUNTIF('[1]Support DWDM'!D$2:D$480,B15)</f>
        <v>#VALUE!</v>
      </c>
      <c r="E15" s="66" t="s">
        <v>35</v>
      </c>
      <c r="F15" s="63">
        <v>12</v>
      </c>
      <c r="G15" s="67"/>
      <c r="H15" s="63"/>
      <c r="I15" s="57"/>
      <c r="J15" s="68"/>
      <c r="K15" s="60"/>
      <c r="L15" s="61">
        <v>11658.240000000002</v>
      </c>
      <c r="M15" s="61">
        <f t="shared" si="0"/>
        <v>139898.88</v>
      </c>
      <c r="N15" s="97"/>
      <c r="O15" s="74"/>
      <c r="P15" s="19"/>
      <c r="Q15" s="20"/>
      <c r="R15" s="19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</row>
    <row r="16" spans="1:42" s="21" customFormat="1" ht="18.75">
      <c r="A16" s="62">
        <v>9</v>
      </c>
      <c r="B16" s="63" t="s">
        <v>45</v>
      </c>
      <c r="C16" s="64" t="s">
        <v>25</v>
      </c>
      <c r="D16" s="65" t="e">
        <f>COUNTIF('[1]Support DWDM'!D$2:D$480,B16)</f>
        <v>#VALUE!</v>
      </c>
      <c r="E16" s="66" t="s">
        <v>36</v>
      </c>
      <c r="F16" s="63">
        <v>12</v>
      </c>
      <c r="G16" s="67"/>
      <c r="H16" s="63"/>
      <c r="I16" s="57"/>
      <c r="J16" s="68"/>
      <c r="K16" s="60"/>
      <c r="L16" s="61">
        <v>27191.520000000004</v>
      </c>
      <c r="M16" s="61">
        <f t="shared" si="0"/>
        <v>326298.24000000005</v>
      </c>
      <c r="N16" s="97"/>
      <c r="O16" s="74"/>
      <c r="P16" s="19"/>
      <c r="Q16" s="20"/>
      <c r="R16" s="19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</row>
    <row r="17" spans="1:42" s="21" customFormat="1" ht="18.75">
      <c r="A17" s="62">
        <v>10</v>
      </c>
      <c r="B17" s="63" t="s">
        <v>46</v>
      </c>
      <c r="C17" s="64" t="s">
        <v>26</v>
      </c>
      <c r="D17" s="65" t="e">
        <f>COUNTIF('[1]Support DWDM'!D$2:D$480,B17)</f>
        <v>#VALUE!</v>
      </c>
      <c r="E17" s="66" t="s">
        <v>37</v>
      </c>
      <c r="F17" s="63">
        <v>12</v>
      </c>
      <c r="G17" s="67" t="s">
        <v>50</v>
      </c>
      <c r="H17" s="63"/>
      <c r="I17" s="57"/>
      <c r="J17" s="68"/>
      <c r="K17" s="60"/>
      <c r="L17" s="61">
        <v>19441.439999999999</v>
      </c>
      <c r="M17" s="61">
        <f t="shared" si="0"/>
        <v>233297.27999999997</v>
      </c>
      <c r="N17" s="97"/>
      <c r="O17" s="74"/>
      <c r="P17" s="19"/>
      <c r="Q17" s="20"/>
      <c r="R17" s="19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</row>
    <row r="18" spans="1:42" s="21" customFormat="1" ht="24.6" customHeight="1">
      <c r="A18" s="94"/>
      <c r="B18" s="95"/>
      <c r="C18" s="95"/>
      <c r="D18" s="95"/>
      <c r="E18" s="95"/>
      <c r="F18" s="95"/>
      <c r="G18" s="95"/>
      <c r="H18" s="95"/>
      <c r="I18" s="95"/>
      <c r="J18" s="95"/>
      <c r="K18" s="96"/>
      <c r="L18" s="58" t="s">
        <v>11</v>
      </c>
      <c r="M18" s="56">
        <f>SUM(M8:M17)</f>
        <v>1306186.5600000003</v>
      </c>
      <c r="N18" s="97"/>
      <c r="O18" s="55"/>
      <c r="P18" s="20"/>
      <c r="Q18" s="20"/>
      <c r="R18" s="19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</row>
    <row r="19" spans="1:42" s="21" customFormat="1" ht="24.6" customHeight="1">
      <c r="A19" s="94"/>
      <c r="B19" s="95"/>
      <c r="C19" s="95"/>
      <c r="D19" s="95"/>
      <c r="E19" s="95"/>
      <c r="F19" s="95"/>
      <c r="G19" s="95"/>
      <c r="H19" s="95"/>
      <c r="I19" s="95"/>
      <c r="J19" s="95"/>
      <c r="K19" s="96"/>
      <c r="L19" s="58" t="s">
        <v>12</v>
      </c>
      <c r="M19" s="56">
        <f>M18*18/118</f>
        <v>199248.79728813565</v>
      </c>
      <c r="N19" s="97"/>
      <c r="O19" s="55"/>
      <c r="P19" s="20"/>
      <c r="Q19" s="20"/>
      <c r="R19" s="76">
        <f>M18-M19</f>
        <v>1106937.7627118647</v>
      </c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</row>
    <row r="20" spans="1:42" s="24" customFormat="1" ht="25.5" customHeight="1">
      <c r="A20" s="53"/>
      <c r="B20" s="89" t="s">
        <v>48</v>
      </c>
      <c r="C20" s="89"/>
      <c r="D20" s="89"/>
      <c r="E20" s="89"/>
      <c r="F20" s="56"/>
      <c r="G20" s="38"/>
      <c r="H20" s="38"/>
      <c r="I20" s="38"/>
      <c r="J20" s="38"/>
      <c r="K20" s="38"/>
      <c r="L20" s="39"/>
      <c r="M20" s="39"/>
      <c r="N20" s="49"/>
      <c r="O20" s="28"/>
      <c r="P20" s="23"/>
      <c r="Q20" s="23"/>
      <c r="R20" s="73"/>
      <c r="S20" s="75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</row>
    <row r="21" spans="1:42" s="24" customFormat="1" ht="21.75" customHeight="1">
      <c r="A21" s="53"/>
      <c r="B21" s="90" t="s">
        <v>52</v>
      </c>
      <c r="C21" s="90"/>
      <c r="D21" s="90"/>
      <c r="E21" s="90"/>
      <c r="F21" s="38"/>
      <c r="G21" s="38"/>
      <c r="H21" s="38"/>
      <c r="I21" s="38"/>
      <c r="J21" s="38"/>
      <c r="K21" s="38"/>
      <c r="L21" s="39"/>
      <c r="M21" s="39"/>
      <c r="N21" s="49"/>
      <c r="O21" s="28"/>
      <c r="P21" s="23"/>
      <c r="Q21" s="23"/>
      <c r="R21" s="22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</row>
    <row r="22" spans="1:42" s="24" customFormat="1" ht="21" customHeight="1">
      <c r="A22" s="53"/>
      <c r="B22" s="90" t="s">
        <v>53</v>
      </c>
      <c r="C22" s="90"/>
      <c r="D22" s="90"/>
      <c r="E22" s="90"/>
      <c r="F22" s="38"/>
      <c r="G22" s="38"/>
      <c r="H22" s="38"/>
      <c r="I22" s="38"/>
      <c r="J22" s="38"/>
      <c r="K22" s="38"/>
      <c r="L22" s="39"/>
      <c r="M22" s="39"/>
      <c r="N22" s="49"/>
      <c r="O22" s="28"/>
      <c r="P22" s="23"/>
      <c r="Q22" s="23"/>
      <c r="R22" s="22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</row>
    <row r="23" spans="1:42" s="24" customFormat="1" ht="19.5" customHeight="1">
      <c r="A23" s="53"/>
      <c r="B23" s="50"/>
      <c r="C23" s="48"/>
      <c r="D23" s="48"/>
      <c r="E23" s="48"/>
      <c r="F23" s="38"/>
      <c r="G23" s="38"/>
      <c r="H23" s="38"/>
      <c r="I23" s="38"/>
      <c r="J23" s="38"/>
      <c r="K23" s="38"/>
      <c r="L23" s="39"/>
      <c r="M23" s="39"/>
      <c r="N23" s="49"/>
      <c r="O23" s="28"/>
      <c r="P23" s="23"/>
      <c r="Q23" s="23"/>
      <c r="R23" s="22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</row>
    <row r="24" spans="1:42" s="27" customFormat="1" ht="43.5" customHeight="1">
      <c r="A24" s="87" t="s">
        <v>4</v>
      </c>
      <c r="B24" s="88"/>
      <c r="C24" s="91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3"/>
      <c r="R24" s="25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</row>
    <row r="25" spans="1:42" ht="43.5" customHeight="1">
      <c r="A25" s="77" t="s">
        <v>5</v>
      </c>
      <c r="B25" s="78"/>
      <c r="C25" s="81" t="s">
        <v>51</v>
      </c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71"/>
    </row>
    <row r="26" spans="1:42" ht="27.75" customHeight="1">
      <c r="A26" s="79"/>
      <c r="B26" s="80"/>
      <c r="C26" s="69"/>
      <c r="D26" s="70"/>
      <c r="E26" s="83" t="s">
        <v>27</v>
      </c>
      <c r="F26" s="83"/>
      <c r="G26" s="83"/>
      <c r="H26" s="83"/>
      <c r="I26" s="83"/>
      <c r="J26" s="83"/>
      <c r="K26" s="83"/>
      <c r="L26" s="83"/>
      <c r="M26" s="83"/>
      <c r="N26" s="83"/>
      <c r="O26" s="72"/>
      <c r="P26" s="72"/>
      <c r="Q26" s="72"/>
      <c r="R26" s="71"/>
    </row>
    <row r="30" spans="1:42">
      <c r="B30"/>
    </row>
    <row r="31" spans="1:42">
      <c r="B31"/>
    </row>
    <row r="32" spans="1:42">
      <c r="B32"/>
    </row>
    <row r="33" spans="2:2">
      <c r="B33"/>
    </row>
    <row r="34" spans="2:2">
      <c r="B34"/>
    </row>
    <row r="35" spans="2:2">
      <c r="B35"/>
    </row>
    <row r="36" spans="2:2">
      <c r="B36"/>
    </row>
  </sheetData>
  <mergeCells count="25">
    <mergeCell ref="E3:J3"/>
    <mergeCell ref="A5:A6"/>
    <mergeCell ref="I5:I6"/>
    <mergeCell ref="K5:K6"/>
    <mergeCell ref="H5:H6"/>
    <mergeCell ref="B5:D6"/>
    <mergeCell ref="N5:N6"/>
    <mergeCell ref="E5:E6"/>
    <mergeCell ref="M5:M6"/>
    <mergeCell ref="L5:L6"/>
    <mergeCell ref="J5:J6"/>
    <mergeCell ref="F5:F6"/>
    <mergeCell ref="G5:G6"/>
    <mergeCell ref="A25:B26"/>
    <mergeCell ref="C25:Q25"/>
    <mergeCell ref="E26:N26"/>
    <mergeCell ref="B7:D7"/>
    <mergeCell ref="A24:B24"/>
    <mergeCell ref="B20:E20"/>
    <mergeCell ref="B22:E22"/>
    <mergeCell ref="C24:Q24"/>
    <mergeCell ref="B21:E21"/>
    <mergeCell ref="A18:K18"/>
    <mergeCell ref="A19:K19"/>
    <mergeCell ref="N8:N19"/>
  </mergeCells>
  <phoneticPr fontId="8" type="noConversion"/>
  <pageMargins left="0.53125" right="0.23622047244094491" top="0.74803149606299213" bottom="0.74803149606299213" header="0.31496062992125984" footer="0.31496062992125984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2013-06-26T05:11:44Z</cp:lastPrinted>
  <dcterms:created xsi:type="dcterms:W3CDTF">2011-10-27T10:58:53Z</dcterms:created>
  <dcterms:modified xsi:type="dcterms:W3CDTF">2013-06-26T05:19:42Z</dcterms:modified>
</cp:coreProperties>
</file>