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11. Ноябрь\Материалы для АПС ПОВТОРНО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Лист1!$A$8:$Y$44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Лист1!$A$1:$J$52</definedName>
  </definedNames>
  <calcPr calcId="152511"/>
</workbook>
</file>

<file path=xl/calcChain.xml><?xml version="1.0" encoding="utf-8"?>
<calcChain xmlns="http://schemas.openxmlformats.org/spreadsheetml/2006/main">
  <c r="H43" i="1" l="1"/>
  <c r="G43" i="1"/>
  <c r="I43" i="1" s="1"/>
  <c r="H42" i="1"/>
  <c r="G42" i="1"/>
  <c r="I42" i="1" s="1"/>
  <c r="H41" i="1"/>
  <c r="G41" i="1"/>
  <c r="I41" i="1" s="1"/>
  <c r="H40" i="1"/>
  <c r="G40" i="1"/>
  <c r="I40" i="1" s="1"/>
  <c r="H39" i="1"/>
  <c r="G39" i="1"/>
  <c r="I39" i="1" s="1"/>
  <c r="H38" i="1"/>
  <c r="G38" i="1"/>
  <c r="I38" i="1" s="1"/>
  <c r="H37" i="1"/>
  <c r="G37" i="1"/>
  <c r="I37" i="1" s="1"/>
  <c r="H36" i="1"/>
  <c r="G36" i="1"/>
  <c r="I36" i="1" s="1"/>
  <c r="H35" i="1"/>
  <c r="G35" i="1"/>
  <c r="I35" i="1" s="1"/>
  <c r="I34" i="1"/>
  <c r="H34" i="1"/>
  <c r="G34" i="1"/>
  <c r="H33" i="1"/>
  <c r="G33" i="1"/>
  <c r="I33" i="1" s="1"/>
  <c r="H32" i="1"/>
  <c r="G32" i="1"/>
  <c r="I32" i="1" s="1"/>
  <c r="H31" i="1"/>
  <c r="G31" i="1"/>
  <c r="I31" i="1" s="1"/>
  <c r="H30" i="1"/>
  <c r="G30" i="1"/>
  <c r="I30" i="1" s="1"/>
  <c r="H29" i="1"/>
  <c r="G29" i="1"/>
  <c r="I29" i="1" s="1"/>
  <c r="H28" i="1"/>
  <c r="G28" i="1"/>
  <c r="I28" i="1" s="1"/>
  <c r="H27" i="1"/>
  <c r="G27" i="1"/>
  <c r="I27" i="1" s="1"/>
  <c r="H26" i="1"/>
  <c r="G26" i="1"/>
  <c r="I26" i="1" s="1"/>
  <c r="H25" i="1"/>
  <c r="G25" i="1"/>
  <c r="I25" i="1" s="1"/>
  <c r="H24" i="1"/>
  <c r="G24" i="1"/>
  <c r="I24" i="1" s="1"/>
  <c r="H23" i="1"/>
  <c r="G23" i="1"/>
  <c r="I23" i="1" s="1"/>
  <c r="H22" i="1"/>
  <c r="G22" i="1"/>
  <c r="I22" i="1" s="1"/>
  <c r="H21" i="1"/>
  <c r="G21" i="1"/>
  <c r="I21" i="1" s="1"/>
  <c r="H20" i="1"/>
  <c r="G20" i="1"/>
  <c r="I20" i="1" s="1"/>
  <c r="H19" i="1"/>
  <c r="G19" i="1"/>
  <c r="I19" i="1" s="1"/>
  <c r="H18" i="1"/>
  <c r="G18" i="1"/>
  <c r="I18" i="1" s="1"/>
  <c r="H17" i="1"/>
  <c r="G17" i="1"/>
  <c r="I17" i="1" s="1"/>
  <c r="H16" i="1"/>
  <c r="G16" i="1"/>
  <c r="I16" i="1" s="1"/>
  <c r="H15" i="1"/>
  <c r="G15" i="1"/>
  <c r="I15" i="1" s="1"/>
  <c r="H14" i="1"/>
  <c r="G14" i="1"/>
  <c r="I14" i="1" s="1"/>
  <c r="I13" i="1"/>
  <c r="H13" i="1"/>
  <c r="G13" i="1"/>
  <c r="H12" i="1"/>
  <c r="G12" i="1"/>
  <c r="I12" i="1" s="1"/>
  <c r="H11" i="1"/>
  <c r="G11" i="1"/>
  <c r="I11" i="1" s="1"/>
  <c r="H10" i="1"/>
  <c r="G10" i="1"/>
  <c r="I10" i="1" s="1"/>
  <c r="H9" i="1"/>
  <c r="G9" i="1"/>
  <c r="I9" i="1" s="1"/>
  <c r="H8" i="1"/>
  <c r="G8" i="1"/>
  <c r="I8" i="1" s="1"/>
  <c r="H44" i="1" l="1"/>
  <c r="I44" i="1" s="1"/>
  <c r="B5" i="2" l="1"/>
  <c r="I45" i="1" l="1"/>
</calcChain>
</file>

<file path=xl/sharedStrings.xml><?xml version="1.0" encoding="utf-8"?>
<sst xmlns="http://schemas.openxmlformats.org/spreadsheetml/2006/main" count="184" uniqueCount="108">
  <si>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</si>
  <si>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</si>
  <si>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</si>
  <si>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</si>
  <si>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</si>
  <si>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</si>
  <si>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</si>
  <si>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В т.ч. НДС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</si>
  <si>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</si>
  <si>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</si>
  <si>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</si>
  <si>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</si>
  <si>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</si>
  <si>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</si>
  <si>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</si>
  <si>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</si>
  <si>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</si>
  <si>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</si>
  <si>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</si>
  <si>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Уфа, ул. Ленина, 32</t>
  </si>
  <si>
    <t>Гарантийные обязательства:</t>
  </si>
  <si>
    <t>Контактное лицо по техническим вопросам:</t>
  </si>
  <si>
    <t>шт</t>
  </si>
  <si>
    <t>Автомобильным транспортом за счет Поставщика.</t>
  </si>
  <si>
    <t>Особые условия:</t>
  </si>
  <si>
    <t>Начальник СПК , тел.: +7 (347) 221-55-51, Рыбаков А.П.</t>
  </si>
  <si>
    <t>Кол-во</t>
  </si>
  <si>
    <t>В течение 10 календарных дней с момента подписания договора.</t>
  </si>
  <si>
    <t>Клеммы подключения - диаметр 0.6 мм до 2 мм2; размеры - диаметр = 117 мм, высота = 24 мм (с извещателем - 62 мм) ; Т=-20 +72 °С, вес - 60 гр; материал - пластик ABC.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</si>
  <si>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</si>
  <si>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цена за единицу измерения с учетом НДС (18%), включая стоимость тары и доставку, рубли РФ</t>
  </si>
  <si>
    <t xml:space="preserve"> 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</si>
  <si>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</si>
  <si>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Рабочее напряжение 8-42В; ток покоя при 19 В- 50 мкА; ток тревоги - 18мА; контролируемая площадь - 110м2; размеры Ø: 117 мм В: 49 мм; IP 42; скорость потока воздуха 0-25.4 м/с; Т=-20 +75 °С, вес - 110 гр.</t>
  </si>
  <si>
    <t>РАЗДЕЛ IV. Техническое задание</t>
  </si>
  <si>
    <t>Наименование товара (производитель)</t>
  </si>
  <si>
    <t>Предельная сумма лота составляет:  2 307 588,93 руб. с учетом НДС (18%).</t>
  </si>
  <si>
    <t>Труба легкая гофрированная с протяжкой, ПВХ D = 20 мм (бухта 100 м).</t>
  </si>
  <si>
    <t>Крепление, ПВХ, с защелкой, диаметр 20 мм.</t>
  </si>
  <si>
    <t>Дюпель полипропиленовый 6х40 мм, саморез 3,5х35 мм, упаковка 200 шт.</t>
  </si>
  <si>
    <t>Саморез 3,5х35 потай, крупная резьба, оксид.</t>
  </si>
  <si>
    <t>Материал изделия - нейлон; ширина - 5 мм; длина - 45 мм.</t>
  </si>
  <si>
    <t>Материал изделия - нейлон; ширина - 11 мм; длина - 55 мм.</t>
  </si>
  <si>
    <t>Стяжка кабельная 2,5х200 мм (100 шт/уп.), материал - нейлон, Т=-45 +85 C.</t>
  </si>
  <si>
    <t>Поливинилхлорид, 15мм, Т= -30 +50°C, растяжимость до 100-150%, напряжение до 5000В (на пробой).</t>
  </si>
  <si>
    <t>км</t>
  </si>
  <si>
    <t>м</t>
  </si>
  <si>
    <t>Батарея аккумуляторная АКБ 12 В, 7 Ач</t>
  </si>
  <si>
    <t xml:space="preserve">Батарея аккумуляторная АКБ 12 В, 17 Ач </t>
  </si>
  <si>
    <t xml:space="preserve">Извешатель тепловой ИП 103-5/1 </t>
  </si>
  <si>
    <t>Извещатель пожарный дымовой ИП 212-41М (ООО «КБ Пожарной Автоматики»)</t>
  </si>
  <si>
    <t>Извещатель пожарный ИПР-3 СУМ</t>
  </si>
  <si>
    <t>Оповещатель свето-звуковой Маяк-12-К</t>
  </si>
  <si>
    <t>Оповещатель звуковой Маяк-12-3М</t>
  </si>
  <si>
    <t>Табло световое Молния-12 "Стрелка влево"</t>
  </si>
  <si>
    <t>Табло световое Молния-12 "Стрелка вправо"</t>
  </si>
  <si>
    <t>Извещатель пожарный ИПДЛ-52М (ИП212-52М) 8-80 (ООО «ИВС-Сигналспецавтоматика»)</t>
  </si>
  <si>
    <t>Кабель КСРВнг(А)-FRLS 2х0,5 (ООО «ТПД Паритет»)</t>
  </si>
  <si>
    <t>Кабель КСРВнг(А)-FRLS 4х0,5 (ООО «ТПД Паритет»)</t>
  </si>
  <si>
    <t>Кабель КСРВнг(А)-FRLS 10х0,5 (ООО «ТПД Паритет»)</t>
  </si>
  <si>
    <t>Прибор приемно-контрольный Сигнал-10 (ЗАО НВП "Болид")</t>
  </si>
  <si>
    <t>Прибор приемно-контрольный Сигнал-20М (ЗАО НВП "Болид")</t>
  </si>
  <si>
    <t>ВВГП 3*1,5 нг Кабель силовой</t>
  </si>
  <si>
    <t>Труба ПВХ D=20 легкая гофрированная с протяжкой</t>
  </si>
  <si>
    <t>Крепление для труб ПВХ с защелкой, диаметр 20 мм</t>
  </si>
  <si>
    <t>Дюбель полипропиленовый 6х40 мм и саморез 3,5х35 мм в уп. 200 шт.</t>
  </si>
  <si>
    <t>Саморез по дереву 3,5*35</t>
  </si>
  <si>
    <t>Дюбель хомут 5-10мм нейлон белый (100шт)</t>
  </si>
  <si>
    <t>Дюбель хомут 11-18мм нейлон белый (100шт)</t>
  </si>
  <si>
    <t>Хомут кабельный 200х2.5мм устойчивый к УФ (100шт) FS 200 AW-C</t>
  </si>
  <si>
    <t>Источник питания Скат-1200М (ЗАО "Бастион")</t>
  </si>
  <si>
    <t>Изолента ПВХ</t>
  </si>
  <si>
    <t>Устройство шлейфовое контрольное УШК-01 (ВУОС) (ООО «ИВС-Сигналспецавтоматика»)</t>
  </si>
  <si>
    <t>Молния-12 Ultra Мини "Выход" Оповещатель охранно-пожарный световой (табло)</t>
  </si>
  <si>
    <t>Прибор приемно-контрольный Сигнал 20П SMD (ЗАО НВП "Болид")</t>
  </si>
  <si>
    <t>Прибор приемно-контрольный Яхонт 1И (ООО "Спецприбор")</t>
  </si>
  <si>
    <t>Табло Блик С-12М Выход оповещатель пожарный световой (табло)</t>
  </si>
  <si>
    <t>Пульт контроля и управления С2000М версия 2.06  (ЗАО НВП "Болид")</t>
  </si>
  <si>
    <t>Резервированный источник питания  РИП-12 исп.01  (ЗАО НВП "Болид")</t>
  </si>
  <si>
    <t>Извещатель пожарный тепловой ИП 101 Гранат, обычный (ООО "Спецприбор")</t>
  </si>
  <si>
    <t>Оптический дымовой извещатель Esser IQ8QUAD C 802371 (Esser by Honeywell)</t>
  </si>
  <si>
    <t>Стандартная база Esser IQ8 Quad- 805590 (Esser by Honeywell)</t>
  </si>
  <si>
    <t>Блок контроля и индикации с клавиатурой С2000-БКИ версия 2.23  (ЗАО НВП "Болид")</t>
  </si>
  <si>
    <t>Герметичный аккумулятор, напряжение 12Вольт, емкость 7Ач, максимальный ток заряда 1,2А.</t>
  </si>
  <si>
    <t>Емкость аккумулятора - 17 Ач; номинальное напряжение -12 В; Т хранения = - 20 + 60 °С; Т заряд=- 10 + 60 °С; Т разряд=- 20 + 60 °С; 181х77х167мм.</t>
  </si>
  <si>
    <t xml:space="preserve">Электрическое сопротивление изоляции между токоведущими частями извещателя и корпусом при нормальных условиях не менее 20 МОм, температура срабатывания 64-76°С, Т=-50 +50 °С, габаритные размеры 60х33 мм, ток через замкнутые контакты извещателя не более 30мА, напряжение постоянного тока, подаваемое на контакты извещателя не более 30В, срок службы не менее 10 лет.
</t>
  </si>
  <si>
    <t>Напряжение от 9 до 30 В, чувствительность 0,05 – 0,2 дБ/м, инерционность срабатывания – не более 9 с, ток потребления при напряжении  питания 20В– не более 45 мкА, вес извещателя 210г, Т=-45 +55 °С, габаритные размеры извещателя с розеткой – 106 × 53 мм, IP 30, срок службы не менее 10 лет, средняя наработка на отказ 60000 часов.</t>
  </si>
  <si>
    <t>Напряжение питания шлейфовое 9-28В, потребляемый  ток не более 0,1 мА, потребляемый ток в режиме "Пожар" 18-25 мА, IP41, масса не более 0.11 кг, габаритные размеры не более 87х94х43мм, Т=-40 +55 °С, экстрактор в комплекте, средний срок службы - 10 лет.</t>
  </si>
  <si>
    <t>Уровень звукового давления не менее 105 дБ, потребляемый ток светового оповещателя 20±2мА,  потребляемый ток звукового оповещателя 20±2мА, напряжение питания постоянного тока 12±1.2В, время непрерывной работы в режиме «тревога»-неограничено, габаритные размеры 140х90х20мм,  IP52, масса не более 0.25кг, Т= -50 +50 °С, металлический корпус.</t>
  </si>
  <si>
    <t>Уровень звукового давления не менее 105 дБ, потребляемый ток светового оповещателя 20±2мА, напряжение питания постоянного тока 12±1.2В, время непрерывной работы в режиме «тревога»-неограничено, габаритные размеры 65х65х50мм,  IP56, масса не более 0.04кг, Т= -30 +55 °С.</t>
  </si>
  <si>
    <t>Напряжение питания 12В; потребляемый ток при напряжении 12В - не более 20 мА; габариты 304х103х19 мм; Т=-30 +55 °С; масса не более 0,22 кг; материал корпуса - пластик, IP 52, средний срок службы не менее 5 лет, в комплекте заглушки.</t>
  </si>
  <si>
    <t>Линейный, однопозиционный, диапазон возможных расстояний между приемо-передатчиком и рефлектором-отражателем от 8-80 м, максимально-возможная ширина защищаемого одним извещателем пространства - 9м, U питания 10-30В, I потребления в режиме «Норма» не более 1.5 мА, IP40, Т=-30+55°С, размеры приемо-передатчика без юстировочного устройства не более 140х135х70 мм, размеры рефлектора-отражателя не более 250х210х15 мм; средняя наработка на отказ 60000 ч, срок службы не менее 10 лет.</t>
  </si>
  <si>
    <t>Кабель с медными однопроволочными жилами с изоляцией из керамизирующейся кремнийорганической резины в оболочке из  ПВХ пластиката пониженной пожарной опасности; класс пожарной опасности кабеля по классификации ГОСТ Р 53315-2009 - П1.1.2.2.2; кабель не распространяет горение при групповой прокладке по категории А (ГОСТ Р МЭК 60332-3-22-2005); предел огнестойкости кабеля в условиях воздействия пламени - не менее 180 мин (ГОСТ Р МЭК 60331-23-2003); показатель токсичности продуктов горения полимерных материалов кабеля - не менее 41г/м³; дымообразование при горении и тлении кабеля не приводит к снижению светопроницаемости более чем на 50% (ГОСТ Р МЭК 61034-2-2005); Т=-40 +70º С, срок службы не менее 20 лет.</t>
  </si>
  <si>
    <t xml:space="preserve">Количество входов - 10; количество контролируемых адресно-пороговых извещателей - до 100; количество выходов оптореле типа «сухой контакт» - 2; количество транзисторных выходов для управления световыми/звуковыми оповещателями и исполнительными устройствами - 2; потребляемый ток при питании 24В от 110 мА до 200 мА, при питании 12В от 220мА до 410мА; Т =- 30  +50С; габаритные размеры 156х107х39мм; масса не более 0.3 кг; напряжение питания - от 10.2В до 28.4В; IP20; средний срок службы-10 лет.
</t>
  </si>
  <si>
    <t>Количество шлейфов сигнализации-20; количество выходов типа «сухой контакт» - 3; количество выходов для управления световыми/звуковыми оповещателями и исполнительными устройствами -2;  потребляемый ток при питании 24В 200-330 мА, при питании 12В 400-650мА; диапазон напряжения питания – от 10.2В до 28.4В постоянного тока; Т=-30 +55 °C, IР20; габаритные размеры не более 247х150х48мм; масса не более 0,5 кг; средний срок службы-10 лет.</t>
  </si>
  <si>
    <t>Испытательное переменное напряжение частотой 50 Гц
на напряжение 0,66 кВ - 3 кВ; допустимая температура нагрева жил кабелей при эксплуатации: +70°С, минимальный радиус изгиба при прокладке 7.5 наружных диаметров, Т=-50 +50 °С, срок службы не менее 20 лет.</t>
  </si>
  <si>
    <t>Постоянное выходное напряжение в режиме "сновной"-12.9-14В; номинальный ток нагрузки-2.5 А; ток зарядки АКБ, стабилизированный -0.45-0.65А;  Т=-10 +40°C; IP20; габаритные размеры 170х210х136.</t>
  </si>
  <si>
    <t>Максимально допустимый постоянный или импульсный ток питания 22мА; цвета формируемых устройством оптических сигналов-красный (оранжевый); габаритные размеры (ШхВхГ), 55х55х21 мм; IP40; масса, не более 0,1 кг.</t>
  </si>
  <si>
    <t>Сохраняет работоспособность в диапазоне напряжений 9-13.8 В DC; потребляемый ток при напряжении 12В не более 40 мА; IP42; Т=-30 +55 °С; масса не более 0.24 кг; габаритные размеры 306х124х12мм.</t>
  </si>
  <si>
    <t>Количество шлейфов сигнализации -20; количество выходов типа «сухой контакт» – 3, коммутируемое напряжение/ток – 28 В/2 А; количество выходов для управления световыми/звуковыми оповещателями и исполнительными устройствами – 2; диапазон напряжения питания -от 10,2 В до 28,4 В постоянного тока; потребляемый ток 400…650 мА при напряжении питания 12В, 200…330 мА при напряжении питания 24В; масса не более 0.5 кг; Т=-30 +55 °C, IР20, 230х135х37 мм, средний срок службы-10 лет.</t>
  </si>
  <si>
    <t>Количество контролируемых ШС-1; количество принимаемых видов извещений-4; исп.01; рабочий диапазон питающих напряжений 12 (±2)  или 24 (+3/-4); ток в шлейфе сигнализации ограничивается на уровне 18 мА; сохранение работоспособности при сопротивлении шлейфа сигнализации не более 0,22 кОм и при сопротивлении утечки между проводами шлейфа не менее 50 кОм; габаритные размеры 220x125x55мм; масса не более 0.5 кг; средний срок службы прибора не менее 10 лет.</t>
  </si>
  <si>
    <t>Напряжение питания 12В; потребляемый ток 25 мА; габаритные размеры 285х97х17 мм; Т=-40 +55 °С; масса 0,2 кг; материал корпуса - пластик.</t>
  </si>
  <si>
    <t xml:space="preserve">Диапазон напряжений питания 10.2-28.4В; количество приборов, подключаемых к пульту- не более 127; максимальное количество выходов приборов, управляемых пультом– 256; количество разделов (зон) – до 511, групп разделов – до 128; размер журнала событий – 8000; индикатор -жидкокристаллический с жёлто-зелёной подсветкой, 2 строки по 16 символов;  Т= -10 +55°C, IP30, масса не более 0.3 кг; габаритные размеры 140х114х25 мм; средний срок службы не менее 10 лет.
</t>
  </si>
  <si>
    <t>Напряжение сети 150-250В; номинальное выходное напряжение при питании от сети и заряженной батарее -13.6±0.6В; номинальный ток нагрузки – 3А; максимальный ток потребления от сети при номинальной нагрузке – не более 0,5 А; IP30; габаритные размеры 255х310х95мм, Т= -10 + 40 °С; средний срок службы не менее 10 лет.</t>
  </si>
  <si>
    <t>Ток, потребляемый извещателем, при напряжении питания шлейфа сигна-
лизации 24В в дежурном режиме – 0,2…0,25 мА; электрическое питание извещателя и передача им тревожного извещения по двухпроводной линии при напряжении от 4 до 27В; электрическое сопротивление изоляции не менее 20 МОм; степень защиты оболочки IP67, Т=-55 +85 °С, габариты 230х80х265 мм, масса не более 0.6 кг; средний срок службы не менее 10 лет.</t>
  </si>
  <si>
    <t>60 двухцветных индикаторов, отображающих состояния 60 разделов ИСО «Орион»; 7 одноцветных индикаторов, отображающих тревоги и неисправности в ИСО «Орион»;1 индикатор, отображающий состояние блока;1 индикатор, отображающий состояние доступа к управлению разделами; напряжение питания 10.2-28.4В, потребляемая мощность не более 3 Вт, Т=-30 +50 °С, IР20, 340х170х27,5 мм, средний срок службы не менее 10 лет.</t>
  </si>
  <si>
    <t>Поставщик предоставляет вместе с товаром следующие документы:                                                                                                                                                                                                                                                                               1. Паспорт; 2. Техническое описание поставляемого товара; 3. Инструкция на русском языке; 4. Сертификат соответствия стандартам РФ.</t>
  </si>
  <si>
    <t xml:space="preserve">не менее 12 месяцев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</si>
</sst>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5" fillId="0" borderId="0">
      <alignment horizontal="left"/>
    </xf>
  </cellStyleXfs>
  <cellXfs count="78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 wrapText="1"/>
    </xf>
    <xf numFmtId="2" fontId="2" fillId="0" borderId="0" xfId="0" applyNumberFormat="1" applyFont="1"/>
    <xf numFmtId="0" fontId="2" fillId="0" borderId="3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/>
    <xf numFmtId="2" fontId="2" fillId="0" borderId="4" xfId="0" applyNumberFormat="1" applyFont="1" applyBorder="1"/>
    <xf numFmtId="4" fontId="2" fillId="0" borderId="4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4" fontId="2" fillId="0" borderId="0" xfId="0" applyNumberFormat="1" applyFont="1" applyBorder="1"/>
    <xf numFmtId="4" fontId="2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0" fontId="4" fillId="0" borderId="2" xfId="2" applyFont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" xfId="2" applyFont="1" applyBorder="1" applyAlignment="1">
      <alignment horizontal="center" vertical="top"/>
    </xf>
    <xf numFmtId="2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top"/>
    </xf>
    <xf numFmtId="0" fontId="2" fillId="0" borderId="5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top"/>
    </xf>
    <xf numFmtId="4" fontId="2" fillId="0" borderId="1" xfId="0" applyNumberFormat="1" applyFont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52"/>
  <sheetViews>
    <sheetView tabSelected="1" topLeftCell="A42" zoomScale="80" zoomScaleNormal="80" zoomScaleSheetLayoutView="100" workbookViewId="0">
      <selection activeCell="D57" sqref="D57"/>
    </sheetView>
  </sheetViews>
  <sheetFormatPr defaultRowHeight="15" x14ac:dyDescent="0.25"/>
  <cols>
    <col min="1" max="1" width="6.42578125" style="3" customWidth="1"/>
    <col min="2" max="2" width="33.42578125" style="4" customWidth="1"/>
    <col min="3" max="3" width="66.28515625" style="3" customWidth="1"/>
    <col min="4" max="4" width="9.140625" style="3"/>
    <col min="5" max="5" width="9.7109375" style="3" customWidth="1"/>
    <col min="6" max="6" width="16.42578125" style="3" customWidth="1"/>
    <col min="7" max="7" width="19.5703125" style="3" customWidth="1"/>
    <col min="8" max="8" width="16" style="3" customWidth="1"/>
    <col min="9" max="9" width="18.28515625" style="3" customWidth="1"/>
    <col min="10" max="10" width="20.85546875" style="3" customWidth="1"/>
    <col min="11" max="11" width="19.5703125" style="3" customWidth="1"/>
    <col min="12" max="16384" width="9.140625" style="3"/>
  </cols>
  <sheetData>
    <row r="1" spans="1:17" ht="15" customHeight="1" x14ac:dyDescent="0.25">
      <c r="H1" s="61" t="s">
        <v>34</v>
      </c>
      <c r="I1" s="61"/>
      <c r="J1" s="61"/>
    </row>
    <row r="2" spans="1:17" x14ac:dyDescent="0.25">
      <c r="A2" s="64" t="s">
        <v>5</v>
      </c>
      <c r="B2" s="64"/>
      <c r="C2" s="64"/>
      <c r="D2" s="64"/>
      <c r="E2" s="64"/>
      <c r="F2" s="64"/>
      <c r="G2" s="64"/>
      <c r="H2" s="64"/>
      <c r="I2" s="64"/>
      <c r="J2" s="64"/>
    </row>
    <row r="3" spans="1:17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</row>
    <row r="4" spans="1:17" x14ac:dyDescent="0.25">
      <c r="B4" s="5"/>
      <c r="C4" s="6"/>
      <c r="K4" s="7"/>
    </row>
    <row r="5" spans="1:17" ht="15" customHeight="1" x14ac:dyDescent="0.25">
      <c r="A5" s="65" t="s">
        <v>0</v>
      </c>
      <c r="B5" s="62" t="s">
        <v>35</v>
      </c>
      <c r="C5" s="65" t="s">
        <v>1</v>
      </c>
      <c r="D5" s="65" t="s">
        <v>6</v>
      </c>
      <c r="E5" s="65" t="s">
        <v>26</v>
      </c>
      <c r="F5" s="69" t="s">
        <v>29</v>
      </c>
      <c r="G5" s="69" t="s">
        <v>30</v>
      </c>
      <c r="H5" s="67" t="s">
        <v>31</v>
      </c>
      <c r="I5" s="67" t="s">
        <v>32</v>
      </c>
      <c r="J5" s="65" t="s">
        <v>2</v>
      </c>
      <c r="K5" s="7"/>
    </row>
    <row r="6" spans="1:17" s="8" customFormat="1" ht="97.9" customHeight="1" x14ac:dyDescent="0.25">
      <c r="A6" s="66"/>
      <c r="B6" s="63"/>
      <c r="C6" s="66"/>
      <c r="D6" s="66"/>
      <c r="E6" s="66"/>
      <c r="F6" s="70"/>
      <c r="G6" s="70"/>
      <c r="H6" s="68"/>
      <c r="I6" s="68"/>
      <c r="J6" s="66"/>
    </row>
    <row r="7" spans="1:17" x14ac:dyDescent="0.25">
      <c r="A7" s="38">
        <v>1</v>
      </c>
      <c r="B7" s="40">
        <v>3</v>
      </c>
      <c r="C7" s="38">
        <v>5</v>
      </c>
      <c r="D7" s="38">
        <v>6</v>
      </c>
      <c r="E7" s="38">
        <v>7</v>
      </c>
      <c r="F7" s="38">
        <v>8</v>
      </c>
      <c r="G7" s="38">
        <v>9</v>
      </c>
      <c r="H7" s="38">
        <v>10</v>
      </c>
      <c r="I7" s="38">
        <v>11</v>
      </c>
      <c r="J7" s="38">
        <v>12</v>
      </c>
    </row>
    <row r="8" spans="1:17" ht="39.75" customHeight="1" x14ac:dyDescent="0.25">
      <c r="A8" s="37">
        <v>1</v>
      </c>
      <c r="B8" s="30" t="s">
        <v>47</v>
      </c>
      <c r="C8" s="31" t="s">
        <v>83</v>
      </c>
      <c r="D8" s="32" t="s">
        <v>22</v>
      </c>
      <c r="E8" s="43">
        <v>78</v>
      </c>
      <c r="F8" s="44">
        <v>516</v>
      </c>
      <c r="G8" s="28">
        <f>F8*1.18</f>
        <v>608.88</v>
      </c>
      <c r="H8" s="10">
        <f>E8*F8</f>
        <v>40248</v>
      </c>
      <c r="I8" s="10">
        <f>E8*G8</f>
        <v>47492.639999999999</v>
      </c>
      <c r="J8" s="29" t="s">
        <v>19</v>
      </c>
      <c r="Q8" s="11"/>
    </row>
    <row r="9" spans="1:17" ht="53.25" customHeight="1" x14ac:dyDescent="0.25">
      <c r="A9" s="37">
        <v>2</v>
      </c>
      <c r="B9" s="30" t="s">
        <v>48</v>
      </c>
      <c r="C9" s="33" t="s">
        <v>84</v>
      </c>
      <c r="D9" s="32" t="s">
        <v>22</v>
      </c>
      <c r="E9" s="43">
        <v>24</v>
      </c>
      <c r="F9" s="44">
        <v>1644</v>
      </c>
      <c r="G9" s="28">
        <f t="shared" ref="G9:G43" si="0">F9*1.18</f>
        <v>1939.9199999999998</v>
      </c>
      <c r="H9" s="10">
        <f t="shared" ref="H9:H43" si="1">E9*F9</f>
        <v>39456</v>
      </c>
      <c r="I9" s="10">
        <f t="shared" ref="I9:I43" si="2">E9*G9</f>
        <v>46558.079999999994</v>
      </c>
      <c r="J9" s="29" t="s">
        <v>19</v>
      </c>
      <c r="Q9" s="11"/>
    </row>
    <row r="10" spans="1:17" ht="93.75" customHeight="1" x14ac:dyDescent="0.25">
      <c r="A10" s="37">
        <v>3</v>
      </c>
      <c r="B10" s="34" t="s">
        <v>49</v>
      </c>
      <c r="C10" s="31" t="s">
        <v>85</v>
      </c>
      <c r="D10" s="35" t="s">
        <v>22</v>
      </c>
      <c r="E10" s="45">
        <v>289</v>
      </c>
      <c r="F10" s="44">
        <v>77</v>
      </c>
      <c r="G10" s="28">
        <f t="shared" si="0"/>
        <v>90.86</v>
      </c>
      <c r="H10" s="10">
        <f t="shared" si="1"/>
        <v>22253</v>
      </c>
      <c r="I10" s="10">
        <f t="shared" si="2"/>
        <v>26258.54</v>
      </c>
      <c r="J10" s="29" t="s">
        <v>19</v>
      </c>
      <c r="Q10" s="11"/>
    </row>
    <row r="11" spans="1:17" ht="93.75" customHeight="1" x14ac:dyDescent="0.25">
      <c r="A11" s="37">
        <v>4</v>
      </c>
      <c r="B11" s="34" t="s">
        <v>50</v>
      </c>
      <c r="C11" s="31" t="s">
        <v>86</v>
      </c>
      <c r="D11" s="35" t="s">
        <v>22</v>
      </c>
      <c r="E11" s="45">
        <v>1620</v>
      </c>
      <c r="F11" s="44">
        <v>253</v>
      </c>
      <c r="G11" s="28">
        <f t="shared" si="0"/>
        <v>298.53999999999996</v>
      </c>
      <c r="H11" s="10">
        <f t="shared" si="1"/>
        <v>409860</v>
      </c>
      <c r="I11" s="10">
        <f t="shared" si="2"/>
        <v>483634.79999999993</v>
      </c>
      <c r="J11" s="29" t="s">
        <v>19</v>
      </c>
      <c r="Q11" s="11"/>
    </row>
    <row r="12" spans="1:17" ht="67.5" customHeight="1" x14ac:dyDescent="0.25">
      <c r="A12" s="37">
        <v>5</v>
      </c>
      <c r="B12" s="34" t="s">
        <v>51</v>
      </c>
      <c r="C12" s="31" t="s">
        <v>87</v>
      </c>
      <c r="D12" s="35" t="s">
        <v>22</v>
      </c>
      <c r="E12" s="45">
        <v>48</v>
      </c>
      <c r="F12" s="44">
        <v>197</v>
      </c>
      <c r="G12" s="28">
        <f t="shared" si="0"/>
        <v>232.45999999999998</v>
      </c>
      <c r="H12" s="10">
        <f t="shared" si="1"/>
        <v>9456</v>
      </c>
      <c r="I12" s="10">
        <f t="shared" si="2"/>
        <v>11158.079999999998</v>
      </c>
      <c r="J12" s="29" t="s">
        <v>19</v>
      </c>
      <c r="Q12" s="11"/>
    </row>
    <row r="13" spans="1:17" ht="91.5" customHeight="1" x14ac:dyDescent="0.25">
      <c r="A13" s="37">
        <v>6</v>
      </c>
      <c r="B13" s="34" t="s">
        <v>52</v>
      </c>
      <c r="C13" s="33" t="s">
        <v>88</v>
      </c>
      <c r="D13" s="35" t="s">
        <v>22</v>
      </c>
      <c r="E13" s="45">
        <v>20</v>
      </c>
      <c r="F13" s="44">
        <v>314</v>
      </c>
      <c r="G13" s="28">
        <f t="shared" si="0"/>
        <v>370.52</v>
      </c>
      <c r="H13" s="10">
        <f t="shared" si="1"/>
        <v>6280</v>
      </c>
      <c r="I13" s="10">
        <f t="shared" si="2"/>
        <v>7410.4</v>
      </c>
      <c r="J13" s="29" t="s">
        <v>19</v>
      </c>
      <c r="Q13" s="11"/>
    </row>
    <row r="14" spans="1:17" ht="77.25" customHeight="1" x14ac:dyDescent="0.25">
      <c r="A14" s="37">
        <v>7</v>
      </c>
      <c r="B14" s="34" t="s">
        <v>53</v>
      </c>
      <c r="C14" s="33" t="s">
        <v>89</v>
      </c>
      <c r="D14" s="35" t="s">
        <v>22</v>
      </c>
      <c r="E14" s="45">
        <v>98</v>
      </c>
      <c r="F14" s="44">
        <v>140</v>
      </c>
      <c r="G14" s="28">
        <f t="shared" si="0"/>
        <v>165.2</v>
      </c>
      <c r="H14" s="10">
        <f t="shared" si="1"/>
        <v>13720</v>
      </c>
      <c r="I14" s="10">
        <f t="shared" si="2"/>
        <v>16189.599999999999</v>
      </c>
      <c r="J14" s="29" t="s">
        <v>19</v>
      </c>
      <c r="Q14" s="11"/>
    </row>
    <row r="15" spans="1:17" ht="68.25" customHeight="1" x14ac:dyDescent="0.25">
      <c r="A15" s="37">
        <v>8</v>
      </c>
      <c r="B15" s="34" t="s">
        <v>54</v>
      </c>
      <c r="C15" s="33" t="s">
        <v>90</v>
      </c>
      <c r="D15" s="35" t="s">
        <v>22</v>
      </c>
      <c r="E15" s="45">
        <v>98</v>
      </c>
      <c r="F15" s="44">
        <v>127</v>
      </c>
      <c r="G15" s="28">
        <f t="shared" si="0"/>
        <v>149.85999999999999</v>
      </c>
      <c r="H15" s="10">
        <f t="shared" si="1"/>
        <v>12446</v>
      </c>
      <c r="I15" s="10">
        <f t="shared" si="2"/>
        <v>14686.279999999999</v>
      </c>
      <c r="J15" s="29" t="s">
        <v>19</v>
      </c>
      <c r="Q15" s="11"/>
    </row>
    <row r="16" spans="1:17" ht="65.25" customHeight="1" x14ac:dyDescent="0.25">
      <c r="A16" s="37">
        <v>9</v>
      </c>
      <c r="B16" s="34" t="s">
        <v>55</v>
      </c>
      <c r="C16" s="33" t="s">
        <v>90</v>
      </c>
      <c r="D16" s="35" t="s">
        <v>22</v>
      </c>
      <c r="E16" s="45">
        <v>98</v>
      </c>
      <c r="F16" s="44">
        <v>127</v>
      </c>
      <c r="G16" s="28">
        <f t="shared" si="0"/>
        <v>149.85999999999999</v>
      </c>
      <c r="H16" s="10">
        <f t="shared" si="1"/>
        <v>12446</v>
      </c>
      <c r="I16" s="10">
        <f t="shared" si="2"/>
        <v>14686.279999999999</v>
      </c>
      <c r="J16" s="29" t="s">
        <v>19</v>
      </c>
      <c r="Q16" s="11"/>
    </row>
    <row r="17" spans="1:17" ht="125.25" customHeight="1" x14ac:dyDescent="0.25">
      <c r="A17" s="37">
        <v>10</v>
      </c>
      <c r="B17" s="30" t="s">
        <v>56</v>
      </c>
      <c r="C17" s="30" t="s">
        <v>91</v>
      </c>
      <c r="D17" s="35" t="s">
        <v>22</v>
      </c>
      <c r="E17" s="41">
        <v>15</v>
      </c>
      <c r="F17" s="44">
        <v>11295</v>
      </c>
      <c r="G17" s="28">
        <f t="shared" si="0"/>
        <v>13328.099999999999</v>
      </c>
      <c r="H17" s="10">
        <f t="shared" si="1"/>
        <v>169425</v>
      </c>
      <c r="I17" s="10">
        <f t="shared" si="2"/>
        <v>199921.49999999997</v>
      </c>
      <c r="J17" s="29" t="s">
        <v>19</v>
      </c>
      <c r="Q17" s="11"/>
    </row>
    <row r="18" spans="1:17" ht="186.75" customHeight="1" x14ac:dyDescent="0.25">
      <c r="A18" s="37">
        <v>11</v>
      </c>
      <c r="B18" s="30" t="s">
        <v>57</v>
      </c>
      <c r="C18" s="30" t="s">
        <v>92</v>
      </c>
      <c r="D18" s="35" t="s">
        <v>45</v>
      </c>
      <c r="E18" s="41">
        <v>9.8000000000000007</v>
      </c>
      <c r="F18" s="44">
        <v>8500</v>
      </c>
      <c r="G18" s="28">
        <f t="shared" si="0"/>
        <v>10030</v>
      </c>
      <c r="H18" s="10">
        <f t="shared" si="1"/>
        <v>83300</v>
      </c>
      <c r="I18" s="10">
        <f t="shared" si="2"/>
        <v>98294</v>
      </c>
      <c r="J18" s="29" t="s">
        <v>19</v>
      </c>
      <c r="Q18" s="11"/>
    </row>
    <row r="19" spans="1:17" ht="186" customHeight="1" x14ac:dyDescent="0.25">
      <c r="A19" s="37">
        <v>12</v>
      </c>
      <c r="B19" s="30" t="s">
        <v>58</v>
      </c>
      <c r="C19" s="30" t="s">
        <v>92</v>
      </c>
      <c r="D19" s="35" t="s">
        <v>45</v>
      </c>
      <c r="E19" s="41">
        <v>7.8</v>
      </c>
      <c r="F19" s="44">
        <v>15000</v>
      </c>
      <c r="G19" s="28">
        <f t="shared" si="0"/>
        <v>17700</v>
      </c>
      <c r="H19" s="10">
        <f t="shared" si="1"/>
        <v>117000</v>
      </c>
      <c r="I19" s="10">
        <f t="shared" si="2"/>
        <v>138060</v>
      </c>
      <c r="J19" s="29" t="s">
        <v>19</v>
      </c>
      <c r="Q19" s="11"/>
    </row>
    <row r="20" spans="1:17" ht="183.75" customHeight="1" x14ac:dyDescent="0.25">
      <c r="A20" s="37">
        <v>13</v>
      </c>
      <c r="B20" s="30" t="s">
        <v>59</v>
      </c>
      <c r="C20" s="30" t="s">
        <v>92</v>
      </c>
      <c r="D20" s="35" t="s">
        <v>45</v>
      </c>
      <c r="E20" s="41">
        <v>2.2000000000000002</v>
      </c>
      <c r="F20" s="44">
        <v>59417.8</v>
      </c>
      <c r="G20" s="28">
        <f t="shared" si="0"/>
        <v>70113.004000000001</v>
      </c>
      <c r="H20" s="10">
        <f t="shared" si="1"/>
        <v>130719.16000000002</v>
      </c>
      <c r="I20" s="10">
        <f t="shared" si="2"/>
        <v>154248.60880000002</v>
      </c>
      <c r="J20" s="29" t="s">
        <v>19</v>
      </c>
      <c r="Q20" s="11"/>
    </row>
    <row r="21" spans="1:17" ht="127.5" customHeight="1" x14ac:dyDescent="0.25">
      <c r="A21" s="37">
        <v>14</v>
      </c>
      <c r="B21" s="71" t="s">
        <v>60</v>
      </c>
      <c r="C21" s="31" t="s">
        <v>93</v>
      </c>
      <c r="D21" s="35" t="s">
        <v>22</v>
      </c>
      <c r="E21" s="45">
        <v>15</v>
      </c>
      <c r="F21" s="44">
        <v>2075</v>
      </c>
      <c r="G21" s="28">
        <f t="shared" si="0"/>
        <v>2448.5</v>
      </c>
      <c r="H21" s="10">
        <f t="shared" si="1"/>
        <v>31125</v>
      </c>
      <c r="I21" s="10">
        <f t="shared" si="2"/>
        <v>36727.5</v>
      </c>
      <c r="J21" s="29" t="s">
        <v>19</v>
      </c>
      <c r="Q21" s="11"/>
    </row>
    <row r="22" spans="1:17" ht="127.5" customHeight="1" x14ac:dyDescent="0.25">
      <c r="A22" s="37">
        <v>15</v>
      </c>
      <c r="B22" s="34" t="s">
        <v>61</v>
      </c>
      <c r="C22" s="31" t="s">
        <v>94</v>
      </c>
      <c r="D22" s="35" t="s">
        <v>22</v>
      </c>
      <c r="E22" s="45">
        <v>15</v>
      </c>
      <c r="F22" s="44">
        <v>4090</v>
      </c>
      <c r="G22" s="28">
        <f t="shared" si="0"/>
        <v>4826.2</v>
      </c>
      <c r="H22" s="10">
        <f t="shared" si="1"/>
        <v>61350</v>
      </c>
      <c r="I22" s="10">
        <f t="shared" si="2"/>
        <v>72393</v>
      </c>
      <c r="J22" s="29" t="s">
        <v>19</v>
      </c>
      <c r="Q22" s="11"/>
    </row>
    <row r="23" spans="1:17" ht="81" customHeight="1" x14ac:dyDescent="0.25">
      <c r="A23" s="37">
        <v>16</v>
      </c>
      <c r="B23" s="34" t="s">
        <v>62</v>
      </c>
      <c r="C23" s="34" t="s">
        <v>95</v>
      </c>
      <c r="D23" s="35" t="s">
        <v>45</v>
      </c>
      <c r="E23" s="45">
        <v>1.2</v>
      </c>
      <c r="F23" s="44">
        <v>28500</v>
      </c>
      <c r="G23" s="28">
        <f t="shared" si="0"/>
        <v>33630</v>
      </c>
      <c r="H23" s="10">
        <f t="shared" si="1"/>
        <v>34200</v>
      </c>
      <c r="I23" s="10">
        <f t="shared" si="2"/>
        <v>40356</v>
      </c>
      <c r="J23" s="29" t="s">
        <v>19</v>
      </c>
      <c r="Q23" s="11"/>
    </row>
    <row r="24" spans="1:17" ht="39" customHeight="1" x14ac:dyDescent="0.25">
      <c r="A24" s="37">
        <v>17</v>
      </c>
      <c r="B24" s="72" t="s">
        <v>63</v>
      </c>
      <c r="C24" s="33" t="s">
        <v>37</v>
      </c>
      <c r="D24" s="35" t="s">
        <v>46</v>
      </c>
      <c r="E24" s="45">
        <v>2400</v>
      </c>
      <c r="F24" s="28">
        <v>7</v>
      </c>
      <c r="G24" s="28">
        <f t="shared" si="0"/>
        <v>8.26</v>
      </c>
      <c r="H24" s="10">
        <f t="shared" si="1"/>
        <v>16800</v>
      </c>
      <c r="I24" s="10">
        <f t="shared" si="2"/>
        <v>19824</v>
      </c>
      <c r="J24" s="29" t="s">
        <v>19</v>
      </c>
      <c r="Q24" s="11"/>
    </row>
    <row r="25" spans="1:17" ht="41.25" customHeight="1" x14ac:dyDescent="0.25">
      <c r="A25" s="37">
        <v>18</v>
      </c>
      <c r="B25" s="72" t="s">
        <v>64</v>
      </c>
      <c r="C25" s="33" t="s">
        <v>38</v>
      </c>
      <c r="D25" s="35" t="s">
        <v>22</v>
      </c>
      <c r="E25" s="45">
        <v>2400</v>
      </c>
      <c r="F25" s="28">
        <v>1.5</v>
      </c>
      <c r="G25" s="28">
        <f t="shared" si="0"/>
        <v>1.77</v>
      </c>
      <c r="H25" s="10">
        <f t="shared" si="1"/>
        <v>3600</v>
      </c>
      <c r="I25" s="10">
        <f t="shared" si="2"/>
        <v>4248</v>
      </c>
      <c r="J25" s="29" t="s">
        <v>19</v>
      </c>
      <c r="Q25" s="11"/>
    </row>
    <row r="26" spans="1:17" ht="45.75" customHeight="1" x14ac:dyDescent="0.25">
      <c r="A26" s="37">
        <v>19</v>
      </c>
      <c r="B26" s="72" t="s">
        <v>65</v>
      </c>
      <c r="C26" s="33" t="s">
        <v>39</v>
      </c>
      <c r="D26" s="35" t="s">
        <v>22</v>
      </c>
      <c r="E26" s="45">
        <v>5000</v>
      </c>
      <c r="F26" s="28">
        <v>2.09</v>
      </c>
      <c r="G26" s="28">
        <f t="shared" si="0"/>
        <v>2.4661999999999997</v>
      </c>
      <c r="H26" s="10">
        <f t="shared" si="1"/>
        <v>10450</v>
      </c>
      <c r="I26" s="10">
        <f t="shared" si="2"/>
        <v>12330.999999999998</v>
      </c>
      <c r="J26" s="29" t="s">
        <v>19</v>
      </c>
      <c r="Q26" s="11"/>
    </row>
    <row r="27" spans="1:17" ht="33.75" customHeight="1" x14ac:dyDescent="0.25">
      <c r="A27" s="37">
        <v>20</v>
      </c>
      <c r="B27" s="72" t="s">
        <v>66</v>
      </c>
      <c r="C27" s="33" t="s">
        <v>40</v>
      </c>
      <c r="D27" s="35" t="s">
        <v>22</v>
      </c>
      <c r="E27" s="45">
        <v>9000</v>
      </c>
      <c r="F27" s="28">
        <v>0.18</v>
      </c>
      <c r="G27" s="28">
        <f t="shared" si="0"/>
        <v>0.21239999999999998</v>
      </c>
      <c r="H27" s="10">
        <f t="shared" si="1"/>
        <v>1620</v>
      </c>
      <c r="I27" s="10">
        <f t="shared" si="2"/>
        <v>1911.6</v>
      </c>
      <c r="J27" s="29" t="s">
        <v>19</v>
      </c>
      <c r="Q27" s="11"/>
    </row>
    <row r="28" spans="1:17" ht="38.25" customHeight="1" x14ac:dyDescent="0.25">
      <c r="A28" s="37">
        <v>21</v>
      </c>
      <c r="B28" s="72" t="s">
        <v>67</v>
      </c>
      <c r="C28" s="33" t="s">
        <v>41</v>
      </c>
      <c r="D28" s="35" t="s">
        <v>22</v>
      </c>
      <c r="E28" s="45">
        <v>5000</v>
      </c>
      <c r="F28" s="28">
        <v>2.09</v>
      </c>
      <c r="G28" s="28">
        <f t="shared" si="0"/>
        <v>2.4661999999999997</v>
      </c>
      <c r="H28" s="10">
        <f t="shared" si="1"/>
        <v>10450</v>
      </c>
      <c r="I28" s="10">
        <f t="shared" si="2"/>
        <v>12330.999999999998</v>
      </c>
      <c r="J28" s="29" t="s">
        <v>19</v>
      </c>
      <c r="Q28" s="11"/>
    </row>
    <row r="29" spans="1:17" ht="39" customHeight="1" x14ac:dyDescent="0.25">
      <c r="A29" s="37">
        <v>22</v>
      </c>
      <c r="B29" s="72" t="s">
        <v>68</v>
      </c>
      <c r="C29" s="33" t="s">
        <v>42</v>
      </c>
      <c r="D29" s="35" t="s">
        <v>22</v>
      </c>
      <c r="E29" s="45">
        <v>2000</v>
      </c>
      <c r="F29" s="28">
        <v>2.09</v>
      </c>
      <c r="G29" s="28">
        <f t="shared" si="0"/>
        <v>2.4661999999999997</v>
      </c>
      <c r="H29" s="10">
        <f t="shared" si="1"/>
        <v>4180</v>
      </c>
      <c r="I29" s="10">
        <f t="shared" si="2"/>
        <v>4932.3999999999996</v>
      </c>
      <c r="J29" s="29" t="s">
        <v>19</v>
      </c>
      <c r="Q29" s="11"/>
    </row>
    <row r="30" spans="1:17" ht="48" customHeight="1" x14ac:dyDescent="0.25">
      <c r="A30" s="37">
        <v>23</v>
      </c>
      <c r="B30" s="72" t="s">
        <v>69</v>
      </c>
      <c r="C30" s="33" t="s">
        <v>43</v>
      </c>
      <c r="D30" s="35" t="s">
        <v>22</v>
      </c>
      <c r="E30" s="45">
        <v>9000</v>
      </c>
      <c r="F30" s="28">
        <v>2.5</v>
      </c>
      <c r="G30" s="28">
        <f t="shared" si="0"/>
        <v>2.9499999999999997</v>
      </c>
      <c r="H30" s="10">
        <f t="shared" si="1"/>
        <v>22500</v>
      </c>
      <c r="I30" s="10">
        <f t="shared" si="2"/>
        <v>26549.999999999996</v>
      </c>
      <c r="J30" s="29" t="s">
        <v>19</v>
      </c>
      <c r="Q30" s="11"/>
    </row>
    <row r="31" spans="1:17" ht="65.25" customHeight="1" x14ac:dyDescent="0.25">
      <c r="A31" s="37">
        <v>24</v>
      </c>
      <c r="B31" s="34" t="s">
        <v>70</v>
      </c>
      <c r="C31" s="31" t="s">
        <v>96</v>
      </c>
      <c r="D31" s="35" t="s">
        <v>22</v>
      </c>
      <c r="E31" s="45">
        <v>25</v>
      </c>
      <c r="F31" s="44">
        <v>2624</v>
      </c>
      <c r="G31" s="28">
        <f t="shared" si="0"/>
        <v>3096.3199999999997</v>
      </c>
      <c r="H31" s="10">
        <f t="shared" si="1"/>
        <v>65600</v>
      </c>
      <c r="I31" s="10">
        <f t="shared" si="2"/>
        <v>77408</v>
      </c>
      <c r="J31" s="29" t="s">
        <v>19</v>
      </c>
      <c r="Q31" s="11"/>
    </row>
    <row r="32" spans="1:17" ht="36.75" customHeight="1" x14ac:dyDescent="0.25">
      <c r="A32" s="37">
        <v>25</v>
      </c>
      <c r="B32" s="73" t="s">
        <v>71</v>
      </c>
      <c r="C32" s="42" t="s">
        <v>44</v>
      </c>
      <c r="D32" s="35" t="s">
        <v>22</v>
      </c>
      <c r="E32" s="45">
        <v>48</v>
      </c>
      <c r="F32" s="28">
        <v>29.66</v>
      </c>
      <c r="G32" s="28">
        <f t="shared" si="0"/>
        <v>34.998799999999996</v>
      </c>
      <c r="H32" s="10">
        <f t="shared" si="1"/>
        <v>1423.68</v>
      </c>
      <c r="I32" s="10">
        <f t="shared" si="2"/>
        <v>1679.9423999999999</v>
      </c>
      <c r="J32" s="29" t="s">
        <v>19</v>
      </c>
      <c r="Q32" s="11"/>
    </row>
    <row r="33" spans="1:17" ht="65.25" customHeight="1" x14ac:dyDescent="0.25">
      <c r="A33" s="37">
        <v>26</v>
      </c>
      <c r="B33" s="73" t="s">
        <v>72</v>
      </c>
      <c r="C33" s="42" t="s">
        <v>97</v>
      </c>
      <c r="D33" s="35" t="s">
        <v>22</v>
      </c>
      <c r="E33" s="45">
        <v>495</v>
      </c>
      <c r="F33" s="28">
        <v>160</v>
      </c>
      <c r="G33" s="28">
        <f t="shared" si="0"/>
        <v>188.79999999999998</v>
      </c>
      <c r="H33" s="10">
        <f t="shared" si="1"/>
        <v>79200</v>
      </c>
      <c r="I33" s="10">
        <f t="shared" si="2"/>
        <v>93455.999999999985</v>
      </c>
      <c r="J33" s="29" t="s">
        <v>19</v>
      </c>
      <c r="Q33" s="11"/>
    </row>
    <row r="34" spans="1:17" ht="54" customHeight="1" x14ac:dyDescent="0.25">
      <c r="A34" s="37">
        <v>27</v>
      </c>
      <c r="B34" s="34" t="s">
        <v>73</v>
      </c>
      <c r="C34" s="34" t="s">
        <v>98</v>
      </c>
      <c r="D34" s="35" t="s">
        <v>22</v>
      </c>
      <c r="E34" s="45">
        <v>47</v>
      </c>
      <c r="F34" s="44">
        <v>580</v>
      </c>
      <c r="G34" s="28">
        <f t="shared" si="0"/>
        <v>684.4</v>
      </c>
      <c r="H34" s="10">
        <f t="shared" si="1"/>
        <v>27260</v>
      </c>
      <c r="I34" s="10">
        <f t="shared" si="2"/>
        <v>32166.799999999999</v>
      </c>
      <c r="J34" s="29" t="s">
        <v>19</v>
      </c>
      <c r="Q34" s="11"/>
    </row>
    <row r="35" spans="1:17" ht="126.75" customHeight="1" x14ac:dyDescent="0.25">
      <c r="A35" s="37">
        <v>28</v>
      </c>
      <c r="B35" s="34" t="s">
        <v>74</v>
      </c>
      <c r="C35" s="31" t="s">
        <v>99</v>
      </c>
      <c r="D35" s="35" t="s">
        <v>22</v>
      </c>
      <c r="E35" s="45">
        <v>20</v>
      </c>
      <c r="F35" s="44">
        <v>2864</v>
      </c>
      <c r="G35" s="28">
        <f t="shared" si="0"/>
        <v>3379.52</v>
      </c>
      <c r="H35" s="10">
        <f t="shared" si="1"/>
        <v>57280</v>
      </c>
      <c r="I35" s="10">
        <f t="shared" si="2"/>
        <v>67590.399999999994</v>
      </c>
      <c r="J35" s="29" t="s">
        <v>19</v>
      </c>
      <c r="Q35" s="11"/>
    </row>
    <row r="36" spans="1:17" ht="126" customHeight="1" x14ac:dyDescent="0.25">
      <c r="A36" s="37">
        <v>29</v>
      </c>
      <c r="B36" s="34" t="s">
        <v>75</v>
      </c>
      <c r="C36" s="31" t="s">
        <v>100</v>
      </c>
      <c r="D36" s="35" t="s">
        <v>22</v>
      </c>
      <c r="E36" s="45">
        <v>5</v>
      </c>
      <c r="F36" s="44">
        <v>4346</v>
      </c>
      <c r="G36" s="28">
        <f t="shared" si="0"/>
        <v>5128.28</v>
      </c>
      <c r="H36" s="10">
        <f t="shared" si="1"/>
        <v>21730</v>
      </c>
      <c r="I36" s="10">
        <f t="shared" si="2"/>
        <v>25641.399999999998</v>
      </c>
      <c r="J36" s="29" t="s">
        <v>19</v>
      </c>
      <c r="Q36" s="11"/>
    </row>
    <row r="37" spans="1:17" ht="54.75" customHeight="1" x14ac:dyDescent="0.25">
      <c r="A37" s="37">
        <v>30</v>
      </c>
      <c r="B37" s="72" t="s">
        <v>76</v>
      </c>
      <c r="C37" s="33" t="s">
        <v>101</v>
      </c>
      <c r="D37" s="35" t="s">
        <v>22</v>
      </c>
      <c r="E37" s="45">
        <v>98</v>
      </c>
      <c r="F37" s="44">
        <v>173</v>
      </c>
      <c r="G37" s="28">
        <f t="shared" si="0"/>
        <v>204.14</v>
      </c>
      <c r="H37" s="10">
        <f t="shared" si="1"/>
        <v>16954</v>
      </c>
      <c r="I37" s="10">
        <f t="shared" si="2"/>
        <v>20005.719999999998</v>
      </c>
      <c r="J37" s="29" t="s">
        <v>19</v>
      </c>
      <c r="Q37" s="11"/>
    </row>
    <row r="38" spans="1:17" ht="129" customHeight="1" x14ac:dyDescent="0.25">
      <c r="A38" s="37">
        <v>31</v>
      </c>
      <c r="B38" s="34" t="s">
        <v>77</v>
      </c>
      <c r="C38" s="74" t="s">
        <v>102</v>
      </c>
      <c r="D38" s="35" t="s">
        <v>22</v>
      </c>
      <c r="E38" s="45">
        <v>12</v>
      </c>
      <c r="F38" s="44">
        <v>6246</v>
      </c>
      <c r="G38" s="28">
        <f t="shared" si="0"/>
        <v>7370.28</v>
      </c>
      <c r="H38" s="10">
        <f t="shared" si="1"/>
        <v>74952</v>
      </c>
      <c r="I38" s="10">
        <f t="shared" si="2"/>
        <v>88443.36</v>
      </c>
      <c r="J38" s="29" t="s">
        <v>19</v>
      </c>
      <c r="Q38" s="11"/>
    </row>
    <row r="39" spans="1:17" ht="89.25" customHeight="1" x14ac:dyDescent="0.25">
      <c r="A39" s="37">
        <v>32</v>
      </c>
      <c r="B39" s="30" t="s">
        <v>78</v>
      </c>
      <c r="C39" s="33" t="s">
        <v>103</v>
      </c>
      <c r="D39" s="35" t="s">
        <v>22</v>
      </c>
      <c r="E39" s="41">
        <v>25</v>
      </c>
      <c r="F39" s="44">
        <v>3310</v>
      </c>
      <c r="G39" s="28">
        <f t="shared" si="0"/>
        <v>3905.7999999999997</v>
      </c>
      <c r="H39" s="10">
        <f t="shared" si="1"/>
        <v>82750</v>
      </c>
      <c r="I39" s="10">
        <f t="shared" si="2"/>
        <v>97645</v>
      </c>
      <c r="J39" s="29" t="s">
        <v>19</v>
      </c>
      <c r="Q39" s="11"/>
    </row>
    <row r="40" spans="1:17" ht="120" customHeight="1" x14ac:dyDescent="0.25">
      <c r="A40" s="37">
        <v>33</v>
      </c>
      <c r="B40" s="30" t="s">
        <v>79</v>
      </c>
      <c r="C40" s="31" t="s">
        <v>104</v>
      </c>
      <c r="D40" s="35" t="s">
        <v>22</v>
      </c>
      <c r="E40" s="41">
        <v>30</v>
      </c>
      <c r="F40" s="44">
        <v>3890</v>
      </c>
      <c r="G40" s="28">
        <f t="shared" si="0"/>
        <v>4590.2</v>
      </c>
      <c r="H40" s="10">
        <f t="shared" si="1"/>
        <v>116700</v>
      </c>
      <c r="I40" s="10">
        <f t="shared" si="2"/>
        <v>137706</v>
      </c>
      <c r="J40" s="29" t="s">
        <v>19</v>
      </c>
      <c r="Q40" s="11"/>
    </row>
    <row r="41" spans="1:17" ht="54" customHeight="1" x14ac:dyDescent="0.25">
      <c r="A41" s="37">
        <v>34</v>
      </c>
      <c r="B41" s="30" t="s">
        <v>80</v>
      </c>
      <c r="C41" s="30" t="s">
        <v>33</v>
      </c>
      <c r="D41" s="35" t="s">
        <v>22</v>
      </c>
      <c r="E41" s="41">
        <v>10</v>
      </c>
      <c r="F41" s="44">
        <v>3784</v>
      </c>
      <c r="G41" s="28">
        <f t="shared" si="0"/>
        <v>4465.12</v>
      </c>
      <c r="H41" s="10">
        <f t="shared" si="1"/>
        <v>37840</v>
      </c>
      <c r="I41" s="10">
        <f t="shared" si="2"/>
        <v>44651.199999999997</v>
      </c>
      <c r="J41" s="29" t="s">
        <v>19</v>
      </c>
      <c r="Q41" s="11"/>
    </row>
    <row r="42" spans="1:17" ht="48" customHeight="1" x14ac:dyDescent="0.25">
      <c r="A42" s="37">
        <v>35</v>
      </c>
      <c r="B42" s="30" t="s">
        <v>81</v>
      </c>
      <c r="C42" s="30" t="s">
        <v>28</v>
      </c>
      <c r="D42" s="35" t="s">
        <v>22</v>
      </c>
      <c r="E42" s="41">
        <v>10</v>
      </c>
      <c r="F42" s="44">
        <v>451</v>
      </c>
      <c r="G42" s="28">
        <f t="shared" si="0"/>
        <v>532.17999999999995</v>
      </c>
      <c r="H42" s="10">
        <f t="shared" si="1"/>
        <v>4510</v>
      </c>
      <c r="I42" s="10">
        <f t="shared" si="2"/>
        <v>5321.7999999999993</v>
      </c>
      <c r="J42" s="29" t="s">
        <v>19</v>
      </c>
      <c r="Q42" s="11"/>
    </row>
    <row r="43" spans="1:17" ht="108.75" customHeight="1" x14ac:dyDescent="0.25">
      <c r="A43" s="37">
        <v>36</v>
      </c>
      <c r="B43" s="30" t="s">
        <v>82</v>
      </c>
      <c r="C43" s="30" t="s">
        <v>105</v>
      </c>
      <c r="D43" s="35" t="s">
        <v>22</v>
      </c>
      <c r="E43" s="41">
        <v>25</v>
      </c>
      <c r="F43" s="44">
        <v>4260</v>
      </c>
      <c r="G43" s="28">
        <f t="shared" si="0"/>
        <v>5026.8</v>
      </c>
      <c r="H43" s="10">
        <f t="shared" si="1"/>
        <v>106500</v>
      </c>
      <c r="I43" s="10">
        <f t="shared" si="2"/>
        <v>125670</v>
      </c>
      <c r="J43" s="29" t="s">
        <v>19</v>
      </c>
      <c r="Q43" s="11"/>
    </row>
    <row r="44" spans="1:17" x14ac:dyDescent="0.25">
      <c r="A44" s="12"/>
      <c r="B44" s="13"/>
      <c r="C44" s="14"/>
      <c r="D44" s="15"/>
      <c r="E44" s="16"/>
      <c r="F44" s="16"/>
      <c r="G44" s="17"/>
      <c r="H44" s="18">
        <f>SUM(H8:H43)</f>
        <v>1955583.8399999999</v>
      </c>
      <c r="I44" s="19">
        <f>H44*1.18</f>
        <v>2307588.9311999995</v>
      </c>
      <c r="J44" s="36"/>
    </row>
    <row r="45" spans="1:17" x14ac:dyDescent="0.25">
      <c r="A45" s="20"/>
      <c r="B45" s="21"/>
      <c r="C45" s="22"/>
      <c r="D45" s="23"/>
      <c r="E45" s="23"/>
      <c r="F45" s="23"/>
      <c r="G45" s="24"/>
      <c r="H45" s="24" t="s">
        <v>7</v>
      </c>
      <c r="I45" s="25">
        <f>I44-H44</f>
        <v>352005.09119999968</v>
      </c>
      <c r="J45" s="9"/>
    </row>
    <row r="46" spans="1:17" x14ac:dyDescent="0.25">
      <c r="A46" s="46" t="s">
        <v>36</v>
      </c>
      <c r="B46" s="47"/>
      <c r="C46" s="47"/>
      <c r="D46" s="47"/>
      <c r="E46" s="47"/>
      <c r="F46" s="47"/>
      <c r="G46" s="47"/>
      <c r="H46" s="47"/>
      <c r="I46" s="47"/>
      <c r="J46" s="48"/>
    </row>
    <row r="47" spans="1:17" x14ac:dyDescent="0.25">
      <c r="A47" s="51" t="s">
        <v>3</v>
      </c>
      <c r="B47" s="52"/>
      <c r="C47" s="53" t="s">
        <v>27</v>
      </c>
      <c r="D47" s="54"/>
      <c r="E47" s="54"/>
      <c r="F47" s="54"/>
      <c r="G47" s="54"/>
      <c r="H47" s="54"/>
      <c r="I47" s="54"/>
      <c r="J47" s="75"/>
    </row>
    <row r="48" spans="1:17" ht="14.45" customHeight="1" x14ac:dyDescent="0.25">
      <c r="A48" s="51" t="s">
        <v>4</v>
      </c>
      <c r="B48" s="52"/>
      <c r="C48" s="59" t="s">
        <v>23</v>
      </c>
      <c r="D48" s="60"/>
      <c r="E48" s="60"/>
      <c r="F48" s="60"/>
      <c r="G48" s="60"/>
      <c r="H48" s="60"/>
      <c r="I48" s="60"/>
      <c r="J48" s="76"/>
      <c r="K48" s="22"/>
      <c r="L48" s="22"/>
      <c r="M48" s="22"/>
      <c r="N48" s="22"/>
      <c r="O48" s="22"/>
      <c r="P48" s="22"/>
    </row>
    <row r="49" spans="1:10" ht="15" customHeight="1" x14ac:dyDescent="0.25">
      <c r="A49" s="51" t="s">
        <v>20</v>
      </c>
      <c r="B49" s="52"/>
      <c r="C49" s="53" t="s">
        <v>107</v>
      </c>
      <c r="D49" s="54"/>
      <c r="E49" s="54"/>
      <c r="F49" s="54"/>
      <c r="G49" s="54"/>
      <c r="H49" s="54"/>
      <c r="I49" s="54"/>
      <c r="J49" s="75"/>
    </row>
    <row r="50" spans="1:10" ht="30.75" customHeight="1" x14ac:dyDescent="0.25">
      <c r="A50" s="49" t="s">
        <v>24</v>
      </c>
      <c r="B50" s="50"/>
      <c r="C50" s="55" t="s">
        <v>106</v>
      </c>
      <c r="D50" s="56"/>
      <c r="E50" s="56"/>
      <c r="F50" s="56"/>
      <c r="G50" s="56"/>
      <c r="H50" s="56"/>
      <c r="I50" s="56"/>
      <c r="J50" s="77"/>
    </row>
    <row r="51" spans="1:10" ht="27" customHeight="1" x14ac:dyDescent="0.25">
      <c r="A51" s="57" t="s">
        <v>21</v>
      </c>
      <c r="B51" s="58"/>
      <c r="C51" s="53" t="s">
        <v>25</v>
      </c>
      <c r="D51" s="54"/>
      <c r="E51" s="54"/>
      <c r="F51" s="54"/>
      <c r="G51" s="54"/>
      <c r="H51" s="54"/>
      <c r="I51" s="54"/>
      <c r="J51" s="75"/>
    </row>
    <row r="52" spans="1:10" x14ac:dyDescent="0.25">
      <c r="A52" s="26"/>
      <c r="B52" s="26"/>
      <c r="C52" s="27"/>
      <c r="D52" s="27"/>
      <c r="E52" s="27"/>
      <c r="F52" s="27"/>
      <c r="G52" s="27"/>
      <c r="H52" s="27"/>
      <c r="I52" s="27"/>
      <c r="J52" s="27"/>
    </row>
  </sheetData>
  <mergeCells count="23">
    <mergeCell ref="H1:J1"/>
    <mergeCell ref="B5:B6"/>
    <mergeCell ref="A2:J2"/>
    <mergeCell ref="A5:A6"/>
    <mergeCell ref="I5:I6"/>
    <mergeCell ref="C5:C6"/>
    <mergeCell ref="D5:D6"/>
    <mergeCell ref="H5:H6"/>
    <mergeCell ref="G5:G6"/>
    <mergeCell ref="F5:F6"/>
    <mergeCell ref="J5:J6"/>
    <mergeCell ref="E5:E6"/>
    <mergeCell ref="C51:J51"/>
    <mergeCell ref="C50:J50"/>
    <mergeCell ref="C47:J47"/>
    <mergeCell ref="A51:B51"/>
    <mergeCell ref="C48:J48"/>
    <mergeCell ref="C49:J49"/>
    <mergeCell ref="A46:J46"/>
    <mergeCell ref="A50:B50"/>
    <mergeCell ref="A47:B47"/>
    <mergeCell ref="A48:B48"/>
    <mergeCell ref="A49:B49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8</v>
      </c>
      <c r="B5" t="e">
        <f>XLR_ERRNAME</f>
        <v>#NAME?</v>
      </c>
    </row>
    <row r="6" spans="1:19" x14ac:dyDescent="0.25">
      <c r="A6" t="s">
        <v>9</v>
      </c>
      <c r="B6">
        <v>12575</v>
      </c>
      <c r="C6" s="2" t="s">
        <v>10</v>
      </c>
      <c r="D6">
        <v>7264</v>
      </c>
      <c r="E6" s="2" t="s">
        <v>11</v>
      </c>
      <c r="F6" s="2" t="s">
        <v>12</v>
      </c>
      <c r="G6" s="2" t="s">
        <v>13</v>
      </c>
      <c r="H6" s="2" t="s">
        <v>13</v>
      </c>
      <c r="I6" s="2" t="s">
        <v>13</v>
      </c>
      <c r="J6" s="2" t="s">
        <v>11</v>
      </c>
      <c r="K6" s="2" t="s">
        <v>14</v>
      </c>
      <c r="L6" s="2" t="s">
        <v>15</v>
      </c>
      <c r="M6" s="2" t="s">
        <v>16</v>
      </c>
      <c r="N6" s="2" t="s">
        <v>13</v>
      </c>
      <c r="O6">
        <v>1507925</v>
      </c>
      <c r="P6" s="2" t="s">
        <v>17</v>
      </c>
      <c r="Q6">
        <v>0</v>
      </c>
      <c r="R6" s="2" t="s">
        <v>13</v>
      </c>
      <c r="S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Резяпова Адэля Геннадьевна</cp:lastModifiedBy>
  <cp:lastPrinted>2017-08-07T11:01:04Z</cp:lastPrinted>
  <dcterms:created xsi:type="dcterms:W3CDTF">2013-12-19T08:11:42Z</dcterms:created>
  <dcterms:modified xsi:type="dcterms:W3CDTF">2017-11-07T06:27:49Z</dcterms:modified>
</cp:coreProperties>
</file>