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Лист1!$A$7:$M$17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Лист1!$A$23:$M$23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J8" i="1"/>
  <c r="K8" s="1"/>
  <c r="J9"/>
  <c r="K9"/>
  <c r="J10"/>
  <c r="K10"/>
  <c r="J11"/>
  <c r="K11"/>
  <c r="J12"/>
  <c r="K12"/>
  <c r="J13"/>
  <c r="K13"/>
  <c r="J14"/>
  <c r="K14"/>
  <c r="J15"/>
  <c r="K15"/>
  <c r="J16"/>
  <c r="K16"/>
  <c r="J7"/>
  <c r="K7" s="1"/>
  <c r="J17"/>
  <c r="B5" i="2"/>
  <c r="D34" i="1"/>
  <c r="D33"/>
  <c r="D32"/>
</calcChain>
</file>

<file path=xl/sharedStrings.xml><?xml version="1.0" encoding="utf-8"?>
<sst xmlns="http://schemas.openxmlformats.org/spreadsheetml/2006/main" count="104" uniqueCount="84">
  <si>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</si>
  <si>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</si>
  <si>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</si>
  <si>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</si>
  <si>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</si>
  <si>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</si>
  <si>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</si>
  <si>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</si>
  <si>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</si>
  <si>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</si>
  <si>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</si>
  <si>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</si>
  <si>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</si>
  <si>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</si>
  <si>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</si>
  <si>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3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</si>
  <si>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</si>
  <si>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</si>
  <si>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</si>
  <si>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</si>
  <si>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</si>
  <si>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</si>
  <si>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Гарантийные обязательства</t>
  </si>
  <si>
    <t>Срок службы</t>
  </si>
  <si>
    <t>Ном. Номер</t>
  </si>
  <si>
    <t>4.2, Developer  (build 122-D7)</t>
  </si>
  <si>
    <t>Query2</t>
  </si>
  <si>
    <t>Республика Башкортостан</t>
  </si>
  <si>
    <t>Материалы для продвеса кабеля  (доп.заявки)</t>
  </si>
  <si>
    <t>Исмагилов Р.А., тел. (347)221-56-53, эл.почта:</t>
  </si>
  <si>
    <t>(347)221-56-53</t>
  </si>
  <si>
    <t/>
  </si>
  <si>
    <t>Август 2014</t>
  </si>
  <si>
    <t>Ахметзянова Венера Фанитовна</t>
  </si>
  <si>
    <t>(347)221-56-61</t>
  </si>
  <si>
    <t>30323</t>
  </si>
  <si>
    <t>БОЛТ 12*100 АНКЕРНЫЙ</t>
  </si>
  <si>
    <t>шт</t>
  </si>
  <si>
    <t>39211</t>
  </si>
  <si>
    <t>ЗАЖИМ НАТЯЖНОЙ АС35</t>
  </si>
  <si>
    <t>37670</t>
  </si>
  <si>
    <t>ЗАЖИМ ПОДДЕРЖИВАЮЩИЙ ПСО-12,8П-11</t>
  </si>
  <si>
    <t>Зажимы ПСО-12,8П-11 предназначены для воздушной подвески оптического самонесущего неметаллического кабеля связи диаметром 12,8мм на опорах  с длиной пролета до 110 м. В комплект входят: силовая спираль,состоящая из двух прядей длиной не менее 900мм; проте</t>
  </si>
  <si>
    <t>39212</t>
  </si>
  <si>
    <t>ЗАЖИМ ПОДДЕРЖИВАЮЩИЙ SC 30/34</t>
  </si>
  <si>
    <t>Поддерживающий зажим  для оптических кабелей с вынесенным стальным или из сплава алюминия несущим тросом (тип "8"). Поддерживающий зажим SC 30/34 состоит из двух стальных оцинкованных пластин с вставками из ультрафиолетостойкого термопластика, с двумя кан</t>
  </si>
  <si>
    <t>39209</t>
  </si>
  <si>
    <t>ЗАМОК ДЛЯ ЛЕНТЫ МОНТАЖНОЙ (УП.100ШТ)</t>
  </si>
  <si>
    <t>Замок-фиксатор из коррозиной-стойкой стали для крепления ленты монтажной к опоре (упак100 шт)           .Гарантийный срок на товар    определяется в соответствии с   гарантииными   обязательствами производителя,, но не менее 12 месяцев.</t>
  </si>
  <si>
    <t>упак</t>
  </si>
  <si>
    <t>38569</t>
  </si>
  <si>
    <t>ЛЕНТА МОНТАЖНАЯ /М/</t>
  </si>
  <si>
    <t>Лента из коррозийно-стойкой стали, шириной 20 мм.  (рулон 40 м)                                                                                    .Гарантийный срок на товар    определяется в  соответствии с   гарантииными   обязательствами производителя,</t>
  </si>
  <si>
    <t>м</t>
  </si>
  <si>
    <t>40504</t>
  </si>
  <si>
    <t>ЗАЖИМ АНКЕРНЫЙ AC-7</t>
  </si>
  <si>
    <t>Анкерный зажим  AC7 -  предназначен для кабеля типа "8" с вынесенным стальным тросом из диэлектрика или алюминиевого сплава</t>
  </si>
  <si>
    <t>40514</t>
  </si>
  <si>
    <t>ЗАЖИМ ТРОССОВЫЙ N5</t>
  </si>
  <si>
    <t>Зажимы троса плоские симплекс широко используются в строительстве и не только. Их применяют для того чтобы скрепить, нарастить и создать петли тросов в оплетке или оцинкованных канатов диаметром 5мм. Зажимы позволяют создать прочное и надежное соединение,</t>
  </si>
  <si>
    <t>41971</t>
  </si>
  <si>
    <t>ЗАЖИМ НАТЯЖНОЙ ACADSS10</t>
  </si>
  <si>
    <t>Зажим позволяет закреплять круглый самонесущий оптический кабель типа ADSS (ОКНС) диаметром от 8 до 12мм. при воздушной прокладке в пролётах до 100м. Зажимы ACADSS состоят из открытого конического корпуса усиленного стекловолокном, пары пластиковых клинье</t>
  </si>
  <si>
    <t>42165</t>
  </si>
  <si>
    <t>ЗАЖИМ НАТЯЖНОЙ НСО-12,8П-14(17)</t>
  </si>
  <si>
    <t>Предназначены для анкерного крепления самонесущих 
неметаллических оптических кабелей (ОКСН) с длиной 
пролета до 110 м на опорах воздушных ЛЭП, линий связи, 
городского электрохозяйства (уличного освещения, назем-
ного электротранспорта), элементах здани</t>
  </si>
  <si>
    <t>2990</t>
  </si>
  <si>
    <t>179</t>
  </si>
  <si>
    <t>979</t>
  </si>
  <si>
    <t>45</t>
  </si>
  <si>
    <t>1828</t>
  </si>
  <si>
    <t>1076</t>
  </si>
  <si>
    <t>3</t>
  </si>
  <si>
    <t xml:space="preserve">Анкерные зажимы AC35 позволяют закрепить кабель типа "8" за вынесенный диэлектрический трос. Зажим удерживается непосредственно за стальной трос, прорезая оболочку. Зажимы AC35  применяются для подвески оптического кабеля с внешним диэлектрическим силовым элементом  ( тросом ) на пролетах до 110 м. Диаметр тросса по изоляции 3-5 мм </t>
  </si>
  <si>
    <t xml:space="preserve">элемент крепежный с шестигранной головкой , металический , для крепления  оптического кабеля на консоли. </t>
  </si>
  <si>
    <t>Г.Уфа Центральный склад, ул Каспийская д 14. зав склад Иксанова Ф .С  тел 89053527779 , или 83472746212</t>
  </si>
  <si>
    <t>Предельная стоимость лота составляет 1930012,13  руб. (с НДС)</t>
  </si>
  <si>
    <t xml:space="preserve">до 18 августа 2014 года </t>
  </si>
  <si>
    <t xml:space="preserve">Поставка производится до склада покупателя, автомобильным транспортом  за счет поставщика </t>
  </si>
  <si>
    <t xml:space="preserve">сертификаты </t>
  </si>
  <si>
    <t xml:space="preserve"> не менее 12 месяцев</t>
  </si>
  <si>
    <t xml:space="preserve">не менее 25 лет </t>
  </si>
  <si>
    <t>Отдел капитального строительства  ответственный Исмагилов Р.А тел 8/347/2215653</t>
  </si>
  <si>
    <t>Гаврилов В А тел 8/9018173533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</si>
</sst>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49" fontId="0" fillId="0" borderId="1" xfId="0" applyNumberFormat="1" applyBorder="1" applyAlignment="1">
      <alignment horizontal="center" vertical="top"/>
    </xf>
    <xf numFmtId="165" fontId="0" fillId="0" borderId="1" xfId="0" applyNumberForma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/>
    </xf>
    <xf numFmtId="164" fontId="0" fillId="0" borderId="3" xfId="0" applyNumberFormat="1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3" fillId="0" borderId="10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34"/>
  <sheetViews>
    <sheetView tabSelected="1" view="pageBreakPreview" zoomScale="60" workbookViewId="0">
      <selection activeCell="G7" sqref="G7"/>
    </sheetView>
  </sheetViews>
  <sheetFormatPr defaultRowHeight="15"/>
  <cols>
    <col min="1" max="1" width="0.85546875" customWidth="1"/>
    <col min="2" max="2" width="8.42578125" customWidth="1"/>
    <col min="3" max="3" width="8.42578125" style="11" customWidth="1"/>
    <col min="4" max="4" width="26.42578125" customWidth="1"/>
    <col min="5" max="5" width="41.28515625" customWidth="1"/>
    <col min="9" max="9" width="17.85546875" customWidth="1"/>
    <col min="10" max="10" width="16.85546875" customWidth="1"/>
    <col min="11" max="11" width="17.7109375" customWidth="1"/>
    <col min="12" max="12" width="18.7109375" customWidth="1"/>
    <col min="13" max="13" width="3.28515625" customWidth="1"/>
  </cols>
  <sheetData>
    <row r="1" spans="1:18">
      <c r="L1" s="16" t="s">
        <v>18</v>
      </c>
    </row>
    <row r="2" spans="1:18">
      <c r="B2" s="39" t="s">
        <v>10</v>
      </c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8">
      <c r="B3" t="s">
        <v>3</v>
      </c>
      <c r="C3" s="11">
        <v>5974</v>
      </c>
      <c r="D3" s="9" t="s">
        <v>28</v>
      </c>
      <c r="E3" s="15"/>
      <c r="M3" s="6"/>
    </row>
    <row r="4" spans="1:18" ht="15" customHeight="1">
      <c r="B4" s="46" t="s">
        <v>0</v>
      </c>
      <c r="C4" s="52" t="s">
        <v>24</v>
      </c>
      <c r="D4" s="46" t="s">
        <v>20</v>
      </c>
      <c r="E4" s="46" t="s">
        <v>1</v>
      </c>
      <c r="F4" s="46" t="s">
        <v>14</v>
      </c>
      <c r="G4" s="33"/>
      <c r="H4" s="33"/>
      <c r="I4" s="50" t="s">
        <v>16</v>
      </c>
      <c r="J4" s="48" t="s">
        <v>17</v>
      </c>
      <c r="K4" s="34" t="s">
        <v>21</v>
      </c>
      <c r="L4" s="46" t="s">
        <v>2</v>
      </c>
      <c r="M4" s="6"/>
    </row>
    <row r="5" spans="1:18" s="5" customFormat="1" ht="48.75" customHeight="1">
      <c r="B5" s="46"/>
      <c r="C5" s="53"/>
      <c r="D5" s="46"/>
      <c r="E5" s="46"/>
      <c r="F5" s="46"/>
      <c r="G5" s="4" t="s">
        <v>15</v>
      </c>
      <c r="H5" s="4" t="s">
        <v>19</v>
      </c>
      <c r="I5" s="51"/>
      <c r="J5" s="49"/>
      <c r="K5" s="34"/>
      <c r="L5" s="46"/>
    </row>
    <row r="6" spans="1:18">
      <c r="B6" s="1">
        <v>1</v>
      </c>
      <c r="C6" s="20">
        <v>2</v>
      </c>
      <c r="D6" s="1">
        <v>3</v>
      </c>
      <c r="E6" s="1">
        <v>5</v>
      </c>
      <c r="F6" s="1">
        <v>6</v>
      </c>
      <c r="G6" s="8">
        <v>9</v>
      </c>
      <c r="H6" s="1">
        <v>10</v>
      </c>
      <c r="I6" s="8">
        <v>11</v>
      </c>
      <c r="J6" s="8">
        <v>12</v>
      </c>
      <c r="K6" s="8">
        <v>13</v>
      </c>
      <c r="L6" s="1">
        <v>14</v>
      </c>
    </row>
    <row r="7" spans="1:18" ht="120">
      <c r="A7" s="11"/>
      <c r="B7" s="10">
        <v>1</v>
      </c>
      <c r="C7" s="10" t="s">
        <v>35</v>
      </c>
      <c r="D7" s="2" t="s">
        <v>36</v>
      </c>
      <c r="E7" s="2" t="s">
        <v>74</v>
      </c>
      <c r="F7" s="7" t="s">
        <v>37</v>
      </c>
      <c r="G7" s="29">
        <v>450</v>
      </c>
      <c r="H7" s="29">
        <v>450</v>
      </c>
      <c r="I7" s="30">
        <v>15.15</v>
      </c>
      <c r="J7" s="30">
        <f>I7*H7</f>
        <v>6817.5</v>
      </c>
      <c r="K7" s="31">
        <f>J7*1.18</f>
        <v>8044.65</v>
      </c>
      <c r="L7" s="2" t="s">
        <v>75</v>
      </c>
      <c r="M7" s="11"/>
    </row>
    <row r="8" spans="1:18" ht="151.5" customHeight="1">
      <c r="A8" s="11"/>
      <c r="B8" s="10">
        <v>2</v>
      </c>
      <c r="C8" s="10" t="s">
        <v>38</v>
      </c>
      <c r="D8" s="2" t="s">
        <v>39</v>
      </c>
      <c r="E8" s="2" t="s">
        <v>73</v>
      </c>
      <c r="F8" s="7" t="s">
        <v>37</v>
      </c>
      <c r="G8" s="29" t="s">
        <v>66</v>
      </c>
      <c r="H8" s="29">
        <v>2990</v>
      </c>
      <c r="I8" s="30">
        <v>120</v>
      </c>
      <c r="J8" s="30">
        <f t="shared" ref="J8:J16" si="0">I8*H8</f>
        <v>358800</v>
      </c>
      <c r="K8" s="31">
        <f t="shared" ref="K8:K16" si="1">J8*1.18</f>
        <v>423384</v>
      </c>
      <c r="L8" s="2" t="s">
        <v>75</v>
      </c>
      <c r="M8" s="11"/>
    </row>
    <row r="9" spans="1:18" s="11" customFormat="1" ht="120">
      <c r="B9" s="10">
        <v>3</v>
      </c>
      <c r="C9" s="10" t="s">
        <v>40</v>
      </c>
      <c r="D9" s="2" t="s">
        <v>41</v>
      </c>
      <c r="E9" s="2" t="s">
        <v>42</v>
      </c>
      <c r="F9" s="7" t="s">
        <v>37</v>
      </c>
      <c r="G9" s="29" t="s">
        <v>67</v>
      </c>
      <c r="H9" s="29">
        <v>179</v>
      </c>
      <c r="I9" s="30">
        <v>210</v>
      </c>
      <c r="J9" s="30">
        <f t="shared" si="0"/>
        <v>37590</v>
      </c>
      <c r="K9" s="31">
        <f t="shared" si="1"/>
        <v>44356.2</v>
      </c>
      <c r="L9" s="2" t="s">
        <v>75</v>
      </c>
    </row>
    <row r="10" spans="1:18" s="11" customFormat="1" ht="120">
      <c r="B10" s="10">
        <v>4</v>
      </c>
      <c r="C10" s="10" t="s">
        <v>43</v>
      </c>
      <c r="D10" s="2" t="s">
        <v>44</v>
      </c>
      <c r="E10" s="2" t="s">
        <v>45</v>
      </c>
      <c r="F10" s="7" t="s">
        <v>37</v>
      </c>
      <c r="G10" s="29" t="s">
        <v>68</v>
      </c>
      <c r="H10" s="29">
        <v>979</v>
      </c>
      <c r="I10" s="30">
        <v>270</v>
      </c>
      <c r="J10" s="30">
        <f t="shared" si="0"/>
        <v>264330</v>
      </c>
      <c r="K10" s="31">
        <f t="shared" si="1"/>
        <v>311909.39999999997</v>
      </c>
      <c r="L10" s="2" t="s">
        <v>75</v>
      </c>
    </row>
    <row r="11" spans="1:18" ht="120">
      <c r="A11" s="11"/>
      <c r="B11" s="10">
        <v>5</v>
      </c>
      <c r="C11" s="10" t="s">
        <v>46</v>
      </c>
      <c r="D11" s="2" t="s">
        <v>47</v>
      </c>
      <c r="E11" s="2" t="s">
        <v>48</v>
      </c>
      <c r="F11" s="7" t="s">
        <v>49</v>
      </c>
      <c r="G11" s="29" t="s">
        <v>69</v>
      </c>
      <c r="H11" s="29">
        <v>45</v>
      </c>
      <c r="I11" s="30">
        <v>600</v>
      </c>
      <c r="J11" s="30">
        <f t="shared" si="0"/>
        <v>27000</v>
      </c>
      <c r="K11" s="31">
        <f t="shared" si="1"/>
        <v>31860</v>
      </c>
      <c r="L11" s="2" t="s">
        <v>75</v>
      </c>
      <c r="M11" s="11"/>
    </row>
    <row r="12" spans="1:18" ht="120">
      <c r="A12" s="11"/>
      <c r="B12" s="10">
        <v>6</v>
      </c>
      <c r="C12" s="10" t="s">
        <v>50</v>
      </c>
      <c r="D12" s="2" t="s">
        <v>51</v>
      </c>
      <c r="E12" s="2" t="s">
        <v>52</v>
      </c>
      <c r="F12" s="7" t="s">
        <v>53</v>
      </c>
      <c r="G12" s="29" t="s">
        <v>70</v>
      </c>
      <c r="H12" s="29">
        <v>1828</v>
      </c>
      <c r="I12" s="30">
        <v>20</v>
      </c>
      <c r="J12" s="30">
        <f t="shared" si="0"/>
        <v>36560</v>
      </c>
      <c r="K12" s="31">
        <f t="shared" si="1"/>
        <v>43140.799999999996</v>
      </c>
      <c r="L12" s="2" t="s">
        <v>75</v>
      </c>
      <c r="M12" s="11"/>
    </row>
    <row r="13" spans="1:18" ht="120">
      <c r="A13" s="11"/>
      <c r="B13" s="10">
        <v>7</v>
      </c>
      <c r="C13" s="10" t="s">
        <v>54</v>
      </c>
      <c r="D13" s="2" t="s">
        <v>55</v>
      </c>
      <c r="E13" s="2" t="s">
        <v>56</v>
      </c>
      <c r="F13" s="7" t="s">
        <v>37</v>
      </c>
      <c r="G13" s="29">
        <v>991</v>
      </c>
      <c r="H13" s="29">
        <v>991</v>
      </c>
      <c r="I13" s="30">
        <v>200</v>
      </c>
      <c r="J13" s="30">
        <f t="shared" si="0"/>
        <v>198200</v>
      </c>
      <c r="K13" s="31">
        <f t="shared" si="1"/>
        <v>233876</v>
      </c>
      <c r="L13" s="2" t="s">
        <v>75</v>
      </c>
      <c r="M13" s="11"/>
      <c r="N13" s="3"/>
      <c r="O13" s="3"/>
      <c r="P13" s="3"/>
      <c r="Q13" s="3"/>
      <c r="R13" s="3"/>
    </row>
    <row r="14" spans="1:18" ht="120">
      <c r="A14" s="11"/>
      <c r="B14" s="10">
        <v>8</v>
      </c>
      <c r="C14" s="10" t="s">
        <v>57</v>
      </c>
      <c r="D14" s="2" t="s">
        <v>58</v>
      </c>
      <c r="E14" s="2" t="s">
        <v>59</v>
      </c>
      <c r="F14" s="7" t="s">
        <v>37</v>
      </c>
      <c r="G14" s="29">
        <v>1782</v>
      </c>
      <c r="H14" s="29">
        <v>1782</v>
      </c>
      <c r="I14" s="30">
        <v>3</v>
      </c>
      <c r="J14" s="30">
        <f t="shared" si="0"/>
        <v>5346</v>
      </c>
      <c r="K14" s="31">
        <f t="shared" si="1"/>
        <v>6308.28</v>
      </c>
      <c r="L14" s="2" t="s">
        <v>75</v>
      </c>
      <c r="M14" s="11"/>
    </row>
    <row r="15" spans="1:18" ht="120">
      <c r="A15" s="11"/>
      <c r="B15" s="10">
        <v>9</v>
      </c>
      <c r="C15" s="10" t="s">
        <v>60</v>
      </c>
      <c r="D15" s="2" t="s">
        <v>61</v>
      </c>
      <c r="E15" s="2" t="s">
        <v>62</v>
      </c>
      <c r="F15" s="7" t="s">
        <v>37</v>
      </c>
      <c r="G15" s="29" t="s">
        <v>71</v>
      </c>
      <c r="H15" s="29">
        <v>1076</v>
      </c>
      <c r="I15" s="30">
        <v>650</v>
      </c>
      <c r="J15" s="30">
        <f t="shared" si="0"/>
        <v>699400</v>
      </c>
      <c r="K15" s="31">
        <f t="shared" si="1"/>
        <v>825292</v>
      </c>
      <c r="L15" s="2" t="s">
        <v>75</v>
      </c>
      <c r="M15" s="11"/>
    </row>
    <row r="16" spans="1:18" s="11" customFormat="1" ht="150">
      <c r="B16" s="10">
        <v>10</v>
      </c>
      <c r="C16" s="10" t="s">
        <v>63</v>
      </c>
      <c r="D16" s="2" t="s">
        <v>64</v>
      </c>
      <c r="E16" s="2" t="s">
        <v>65</v>
      </c>
      <c r="F16" s="7" t="s">
        <v>37</v>
      </c>
      <c r="G16" s="29" t="s">
        <v>72</v>
      </c>
      <c r="H16" s="29">
        <v>3</v>
      </c>
      <c r="I16" s="30">
        <v>520</v>
      </c>
      <c r="J16" s="30">
        <f t="shared" si="0"/>
        <v>1560</v>
      </c>
      <c r="K16" s="31">
        <f t="shared" si="1"/>
        <v>1840.8</v>
      </c>
      <c r="L16" s="2" t="s">
        <v>75</v>
      </c>
    </row>
    <row r="17" spans="1:13" s="11" customFormat="1" ht="15" customHeight="1">
      <c r="B17" s="19"/>
      <c r="C17" s="19"/>
      <c r="D17" s="12"/>
      <c r="E17" s="12"/>
      <c r="F17" s="13"/>
      <c r="G17" s="13"/>
      <c r="H17" s="13"/>
      <c r="I17" s="13"/>
      <c r="J17" s="28">
        <f>SUM($J$7:$J$16)</f>
        <v>1635603.5</v>
      </c>
      <c r="K17" s="32">
        <v>1930012.13</v>
      </c>
      <c r="L17" s="3"/>
    </row>
    <row r="18" spans="1:13">
      <c r="A18" s="11"/>
      <c r="B18" s="17"/>
      <c r="C18" s="17"/>
      <c r="D18" s="18"/>
      <c r="E18" s="18"/>
      <c r="F18" s="17"/>
      <c r="G18" s="17"/>
      <c r="H18" s="17"/>
      <c r="I18" s="17"/>
      <c r="J18" s="17"/>
      <c r="K18" s="14"/>
      <c r="L18" s="3"/>
      <c r="M18" s="11"/>
    </row>
    <row r="19" spans="1:13" ht="19.5" customHeight="1">
      <c r="A19" s="11"/>
      <c r="B19" s="47" t="s">
        <v>76</v>
      </c>
      <c r="C19" s="35"/>
      <c r="D19" s="35"/>
      <c r="E19" s="35"/>
      <c r="F19" s="35"/>
      <c r="G19" s="35"/>
      <c r="H19" s="35"/>
      <c r="I19" s="35"/>
      <c r="J19" s="35"/>
      <c r="K19" s="35"/>
      <c r="L19" s="36"/>
      <c r="M19" s="11"/>
    </row>
    <row r="20" spans="1:13" s="11" customFormat="1" ht="19.5" customHeight="1">
      <c r="A20"/>
      <c r="B20" s="40" t="s">
        <v>4</v>
      </c>
      <c r="C20" s="41"/>
      <c r="D20" s="41"/>
      <c r="E20" s="41"/>
      <c r="F20" s="41"/>
      <c r="G20" s="41"/>
      <c r="H20" s="41"/>
      <c r="I20" s="41"/>
      <c r="J20" s="41"/>
      <c r="K20" s="41"/>
      <c r="L20" s="42"/>
      <c r="M20"/>
    </row>
    <row r="21" spans="1:13">
      <c r="B21" s="33" t="s">
        <v>5</v>
      </c>
      <c r="C21" s="33"/>
      <c r="D21" s="33"/>
      <c r="E21" s="35" t="s">
        <v>77</v>
      </c>
      <c r="F21" s="35"/>
      <c r="G21" s="35"/>
      <c r="H21" s="35"/>
      <c r="I21" s="35"/>
      <c r="J21" s="35"/>
      <c r="K21" s="35"/>
      <c r="L21" s="36"/>
    </row>
    <row r="22" spans="1:13" s="11" customFormat="1" ht="15.75" customHeight="1">
      <c r="A22"/>
      <c r="B22" s="33" t="s">
        <v>6</v>
      </c>
      <c r="C22" s="33"/>
      <c r="D22" s="33"/>
      <c r="E22" s="37" t="s">
        <v>78</v>
      </c>
      <c r="F22" s="37"/>
      <c r="G22" s="37"/>
      <c r="H22" s="37"/>
      <c r="I22" s="37"/>
      <c r="J22" s="37"/>
      <c r="K22" s="37"/>
      <c r="L22" s="38"/>
      <c r="M22" s="3"/>
    </row>
    <row r="23" spans="1:13" ht="15" customHeight="1">
      <c r="A23" s="11"/>
      <c r="B23" s="33" t="s">
        <v>7</v>
      </c>
      <c r="C23" s="33"/>
      <c r="D23" s="33"/>
      <c r="E23" s="35" t="s">
        <v>79</v>
      </c>
      <c r="F23" s="35"/>
      <c r="G23" s="35"/>
      <c r="H23" s="35"/>
      <c r="I23" s="35"/>
      <c r="J23" s="35"/>
      <c r="K23" s="35"/>
      <c r="L23" s="35"/>
      <c r="M23" s="11"/>
    </row>
    <row r="24" spans="1:13">
      <c r="A24" s="11"/>
      <c r="B24" s="43" t="s">
        <v>22</v>
      </c>
      <c r="C24" s="44"/>
      <c r="D24" s="45"/>
      <c r="E24" s="35" t="s">
        <v>80</v>
      </c>
      <c r="F24" s="35"/>
      <c r="G24" s="35"/>
      <c r="H24" s="35"/>
      <c r="I24" s="35"/>
      <c r="J24" s="35"/>
      <c r="K24" s="35"/>
      <c r="L24" s="36"/>
      <c r="M24" s="11"/>
    </row>
    <row r="25" spans="1:13">
      <c r="A25" s="11"/>
      <c r="B25" s="43" t="s">
        <v>23</v>
      </c>
      <c r="C25" s="44"/>
      <c r="D25" s="45"/>
      <c r="E25" s="35" t="s">
        <v>81</v>
      </c>
      <c r="F25" s="35"/>
      <c r="G25" s="35"/>
      <c r="H25" s="35"/>
      <c r="I25" s="35"/>
      <c r="J25" s="35"/>
      <c r="K25" s="35"/>
      <c r="L25" s="36"/>
      <c r="M25" s="11"/>
    </row>
    <row r="26" spans="1:13">
      <c r="B26" s="33" t="s">
        <v>8</v>
      </c>
      <c r="C26" s="33"/>
      <c r="D26" s="33"/>
      <c r="E26" s="35" t="s">
        <v>82</v>
      </c>
      <c r="F26" s="35"/>
      <c r="G26" s="35"/>
      <c r="H26" s="35"/>
      <c r="I26" s="35"/>
      <c r="J26" s="35"/>
      <c r="K26" s="35"/>
      <c r="L26" s="36"/>
    </row>
    <row r="27" spans="1:13">
      <c r="B27" s="33" t="s">
        <v>9</v>
      </c>
      <c r="C27" s="33"/>
      <c r="D27" s="33"/>
      <c r="E27" s="35" t="s">
        <v>83</v>
      </c>
      <c r="F27" s="35"/>
      <c r="G27" s="35"/>
      <c r="H27" s="35"/>
      <c r="I27" s="35"/>
      <c r="J27" s="35"/>
      <c r="K27" s="35"/>
      <c r="L27" s="36"/>
    </row>
    <row r="28" spans="1:13">
      <c r="A28" s="11"/>
      <c r="B28" s="21"/>
      <c r="C28" s="21"/>
      <c r="D28" s="21"/>
      <c r="E28" s="22"/>
      <c r="F28" s="22"/>
      <c r="G28" s="22"/>
      <c r="H28" s="22"/>
      <c r="I28" s="22"/>
      <c r="J28" s="22"/>
      <c r="K28" s="22"/>
      <c r="L28" s="22"/>
      <c r="M28" s="11"/>
    </row>
    <row r="29" spans="1:13">
      <c r="A29" s="25"/>
      <c r="B29" s="24"/>
      <c r="C29" s="24"/>
      <c r="D29" s="24"/>
      <c r="E29" s="24"/>
      <c r="F29" s="24"/>
      <c r="G29" s="24"/>
      <c r="I29" s="11"/>
      <c r="K29" s="11"/>
    </row>
    <row r="30" spans="1:13">
      <c r="A30" s="23"/>
      <c r="B30" s="24"/>
      <c r="C30" s="24"/>
      <c r="D30" s="24"/>
      <c r="E30" s="24"/>
      <c r="F30" s="24"/>
      <c r="G30" s="24"/>
      <c r="H30" s="11"/>
      <c r="I30" s="11"/>
      <c r="J30" s="11"/>
      <c r="K30" s="11"/>
      <c r="L30" s="11"/>
      <c r="M30" s="11"/>
    </row>
    <row r="31" spans="1:13">
      <c r="B31" t="s">
        <v>11</v>
      </c>
    </row>
    <row r="32" spans="1:13">
      <c r="D32" s="6" t="str">
        <f>Query2_USERN</f>
        <v>Ахметзянова Венера Фанитовна</v>
      </c>
    </row>
    <row r="33" spans="2:4">
      <c r="B33" t="s">
        <v>12</v>
      </c>
      <c r="D33" s="6" t="str">
        <f>Query2_USERT</f>
        <v>(347)221-56-61</v>
      </c>
    </row>
    <row r="34" spans="2:4">
      <c r="B34" t="s">
        <v>13</v>
      </c>
      <c r="D34" s="6" t="str">
        <f>Query2_USERE</f>
        <v/>
      </c>
    </row>
  </sheetData>
  <mergeCells count="27">
    <mergeCell ref="B2:L2"/>
    <mergeCell ref="B22:D22"/>
    <mergeCell ref="B21:D21"/>
    <mergeCell ref="B20:L20"/>
    <mergeCell ref="B25:D25"/>
    <mergeCell ref="B4:B5"/>
    <mergeCell ref="D4:D5"/>
    <mergeCell ref="L4:L5"/>
    <mergeCell ref="B19:L19"/>
    <mergeCell ref="B24:D24"/>
    <mergeCell ref="E4:E5"/>
    <mergeCell ref="F4:F5"/>
    <mergeCell ref="G4:H4"/>
    <mergeCell ref="J4:J5"/>
    <mergeCell ref="I4:I5"/>
    <mergeCell ref="C4:C5"/>
    <mergeCell ref="B26:D26"/>
    <mergeCell ref="B27:D27"/>
    <mergeCell ref="K4:K5"/>
    <mergeCell ref="B23:D23"/>
    <mergeCell ref="E23:L23"/>
    <mergeCell ref="E21:L21"/>
    <mergeCell ref="E27:L27"/>
    <mergeCell ref="E22:L22"/>
    <mergeCell ref="E24:L24"/>
    <mergeCell ref="E25:L25"/>
    <mergeCell ref="E26:L26"/>
  </mergeCells>
  <pageMargins left="0.78740157480314965" right="0.39370078740157483" top="0.78740157480314965" bottom="0.39370078740157483" header="0.31496062992125984" footer="0.31496062992125984"/>
  <pageSetup paperSize="9" scale="72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6" t="s">
        <v>25</v>
      </c>
      <c r="B5" t="e">
        <f>XLR_ERRNAME</f>
        <v>#NAME?</v>
      </c>
    </row>
    <row r="6" spans="1:14">
      <c r="A6" t="s">
        <v>26</v>
      </c>
      <c r="B6">
        <v>5974</v>
      </c>
      <c r="C6" s="27" t="s">
        <v>27</v>
      </c>
      <c r="D6">
        <v>3957</v>
      </c>
      <c r="E6" s="27" t="s">
        <v>28</v>
      </c>
      <c r="F6" s="27" t="s">
        <v>29</v>
      </c>
      <c r="G6" s="27" t="s">
        <v>30</v>
      </c>
      <c r="H6" s="27" t="s">
        <v>31</v>
      </c>
      <c r="I6" s="27" t="s">
        <v>31</v>
      </c>
      <c r="J6" s="27" t="s">
        <v>28</v>
      </c>
      <c r="K6" s="27" t="s">
        <v>32</v>
      </c>
      <c r="L6" s="27" t="s">
        <v>33</v>
      </c>
      <c r="M6" s="27" t="s">
        <v>34</v>
      </c>
      <c r="N6" s="27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Ахметзянова Венера Фанитовна</dc:creator>
  <cp:lastModifiedBy>e.farrahova</cp:lastModifiedBy>
  <cp:lastPrinted>2014-07-22T09:28:37Z</cp:lastPrinted>
  <dcterms:created xsi:type="dcterms:W3CDTF">2013-12-19T08:11:42Z</dcterms:created>
  <dcterms:modified xsi:type="dcterms:W3CDTF">2014-07-25T05:00:26Z</dcterms:modified>
</cp:coreProperties>
</file>