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435" windowWidth="15480" windowHeight="11415"/>
  </bookViews>
  <sheets>
    <sheet name="Лот 1" sheetId="1" r:id="rId1"/>
  </sheets>
  <externalReferences>
    <externalReference r:id="rId2"/>
  </externalReferences>
  <definedNames>
    <definedName name="Print_Area_1">'Лот 1'!$A$1:$R$54</definedName>
  </definedNames>
  <calcPr calcId="124519"/>
</workbook>
</file>

<file path=xl/calcChain.xml><?xml version="1.0" encoding="utf-8"?>
<calcChain xmlns="http://schemas.openxmlformats.org/spreadsheetml/2006/main">
  <c r="M40" i="1"/>
  <c r="M39"/>
  <c r="M41"/>
  <c r="M42"/>
  <c r="M43"/>
  <c r="M44"/>
  <c r="M45"/>
  <c r="M46"/>
  <c r="D46"/>
  <c r="D45"/>
  <c r="D41"/>
  <c r="D40"/>
  <c r="D39"/>
  <c r="M47" l="1"/>
  <c r="M11" l="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4" l="1"/>
  <c r="M35"/>
  <c r="M36"/>
  <c r="M37"/>
  <c r="M8" l="1"/>
  <c r="M9"/>
  <c r="M10"/>
  <c r="M32"/>
  <c r="M33"/>
  <c r="M38"/>
  <c r="D38" l="1"/>
  <c r="D33"/>
  <c r="D32"/>
  <c r="D10"/>
  <c r="D9"/>
  <c r="D8"/>
  <c r="M48" l="1"/>
</calcChain>
</file>

<file path=xl/sharedStrings.xml><?xml version="1.0" encoding="utf-8"?>
<sst xmlns="http://schemas.openxmlformats.org/spreadsheetml/2006/main" count="120" uniqueCount="73">
  <si>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</si>
  <si>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</si>
  <si>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</si>
  <si>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</si>
  <si>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</si>
  <si>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</si>
  <si>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</si>
  <si>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</si>
  <si>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</si>
  <si>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</si>
  <si>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</si>
  <si>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</si>
  <si>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</si>
  <si>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Поставщик должен быть авторизированным партнером Cisco Systems</t>
  </si>
  <si>
    <t>1 кв. 2013</t>
  </si>
  <si>
    <t>2 кв. 2013</t>
  </si>
  <si>
    <t>3 кв. 2013</t>
  </si>
  <si>
    <t>4 кв. 2013</t>
  </si>
  <si>
    <t>CON-SNT-15454ECC</t>
  </si>
  <si>
    <t>CON-SNT-15454OPB</t>
  </si>
  <si>
    <t>CON-SNT-15454OT</t>
  </si>
  <si>
    <t>CON-SNT-454ECM48V</t>
  </si>
  <si>
    <t>8x5xNBD Svc, 15454E, ONS15454SDH Alarm,-48V PwrMgmt I</t>
  </si>
  <si>
    <t>CON-SNT-454E-SASI</t>
  </si>
  <si>
    <t xml:space="preserve">SMARTNET 8X5XNBD HD E1 120 ohm FMEC, </t>
  </si>
  <si>
    <t>SMARTNET 8X5XNBD 15454 Intl ETSI chassis 42 pt E1 module</t>
  </si>
  <si>
    <t>SMARTNET 8X5XNBD SDH Alarm Interconne</t>
  </si>
  <si>
    <t>SMARTNET 8X5XNBD Ethernet, 12Ckt.</t>
  </si>
  <si>
    <t>8x5xNBD Svc, 15454E Gigabit Ethernet 2 ckt</t>
  </si>
  <si>
    <t>8x5xNBD Svc, 15454E,ONS15454 SDH 48V FanTray w/fltr</t>
  </si>
  <si>
    <t>CON-SNT-15454E42</t>
  </si>
  <si>
    <t>CON-SNT-15454EAIC</t>
  </si>
  <si>
    <t>SMARTNET 8X5XNBD OC3/12/48, 12 ports,</t>
  </si>
  <si>
    <t>SMARTNET 8X5XNBD 8x10/100T Carrier Et</t>
  </si>
  <si>
    <t>SMARTNET 8X5XNBD Timing Communications Control 2 Plus,ITe</t>
  </si>
  <si>
    <t>CON-SNT-N10GSRM</t>
  </si>
  <si>
    <t>CON-SNT-15454M6S</t>
  </si>
  <si>
    <t>CON-SNT-15454MT</t>
  </si>
  <si>
    <t>CON-SNT-VXC-10G</t>
  </si>
  <si>
    <t>CON-SNT-15454TC3</t>
  </si>
  <si>
    <t>CON-SNT-MRCI-12</t>
  </si>
  <si>
    <t>CON-SNT-15454EE1</t>
  </si>
  <si>
    <t>CON-SNT-EMASA</t>
  </si>
  <si>
    <t>CON-SNT-ECTXK9</t>
  </si>
  <si>
    <t>CON-SNT-EEIAHDA</t>
  </si>
  <si>
    <t>CON-SNT-E28WBE</t>
  </si>
  <si>
    <t>CON-SNT-E84WBE</t>
  </si>
  <si>
    <t>CON-SNT-MAFTA</t>
  </si>
  <si>
    <t>CON-SNT-2G-I1</t>
  </si>
  <si>
    <t>CON-SNT-SI2GSI</t>
  </si>
  <si>
    <t>CON-SNT-SI2GL1</t>
  </si>
  <si>
    <t>CON-SNT-SI2G-L2</t>
  </si>
  <si>
    <t>CON-SNT-ONS622I1</t>
  </si>
  <si>
    <t>CON-SNT-ONS622L1</t>
  </si>
  <si>
    <t>CON-SNT-ONS622L2</t>
  </si>
  <si>
    <t>CON-SNT-ONS155I1</t>
  </si>
  <si>
    <t>SMARTNET 8X5XNBD</t>
  </si>
  <si>
    <t>CON-SNT-XC10GC</t>
  </si>
  <si>
    <t>Республика Башкортостан,                г. Уфа, ул. Ленина,30 ОАО "Башинформсвязь,              ЦТЭ                           Контактное лицо: и.о. начальника цеха эксплуатации систем передач:  Дельмухаметов О.Р.    +7-(347)-2005475, mail: delmukhametov@rums.bashtel.ru</t>
  </si>
  <si>
    <t>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</si>
  <si>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>Начало оказание услуг : 15 февраля 2013 года</t>
  </si>
  <si>
    <t>CON-SNT-15454E-E1</t>
  </si>
  <si>
    <t>CON-SNT-15454EML1</t>
  </si>
  <si>
    <t>CON-SNT-15454EML2</t>
  </si>
  <si>
    <t>CON-SNT-454E-FTAV</t>
  </si>
  <si>
    <t>CON-SNT-5454EMRC</t>
  </si>
  <si>
    <t>CON-SNT-CE-100T-8</t>
  </si>
  <si>
    <t>CON-SNT-TCC2PK9</t>
  </si>
  <si>
    <t>CON-SNT-XC-VXC-10</t>
  </si>
  <si>
    <t>SMARTNET 8X5XNBD SDH Cross-Connect Mo</t>
  </si>
  <si>
    <t>Лот № : Сертификаты на техническую поддержку  оборудования Cisco SDH</t>
  </si>
  <si>
    <t xml:space="preserve">Предельная стоимость лота составляет 3 880 636,00 рублей (с НДС) </t>
  </si>
  <si>
    <t>Объем может быть изменен на 30% без изменения стоимости единицы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</si>
</sst>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[$$-409]* #,##0.00_ ;_-[$$-409]* \-#,##0.00\ ;_-[$$-409]* &quot;-&quot;??_ ;_-@_ "/>
  </numFmts>
  <fonts count="23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indexed="22"/>
        <bgColor indexed="3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4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6" fillId="0" borderId="0"/>
    <xf numFmtId="0" fontId="17" fillId="0" borderId="0"/>
    <xf numFmtId="0" fontId="1" fillId="0" borderId="0"/>
    <xf numFmtId="167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21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7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2" fontId="15" fillId="0" borderId="5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right" vertical="center" wrapText="1"/>
    </xf>
    <xf numFmtId="0" fontId="18" fillId="0" borderId="5" xfId="5" applyFont="1" applyFill="1" applyBorder="1"/>
    <xf numFmtId="0" fontId="18" fillId="0" borderId="5" xfId="0" applyFont="1" applyFill="1" applyBorder="1" applyAlignment="1">
      <alignment horizontal="center"/>
    </xf>
    <xf numFmtId="0" fontId="18" fillId="0" borderId="5" xfId="0" applyFont="1" applyBorder="1" applyAlignment="1">
      <alignment horizontal="center" vertical="center" wrapText="1"/>
    </xf>
    <xf numFmtId="1" fontId="18" fillId="0" borderId="5" xfId="0" applyNumberFormat="1" applyFont="1" applyFill="1" applyBorder="1" applyAlignment="1">
      <alignment horizontal="center" vertical="center" wrapText="1"/>
    </xf>
    <xf numFmtId="0" fontId="18" fillId="0" borderId="5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169" fontId="19" fillId="0" borderId="5" xfId="29" applyNumberFormat="1" applyFont="1" applyBorder="1"/>
    <xf numFmtId="0" fontId="18" fillId="0" borderId="5" xfId="2" applyFont="1" applyFill="1" applyBorder="1" applyAlignment="1">
      <alignment horizontal="center" vertical="center" wrapText="1" shrinkToFit="1"/>
    </xf>
    <xf numFmtId="0" fontId="18" fillId="0" borderId="5" xfId="42" applyFont="1" applyFill="1" applyBorder="1" applyAlignment="1">
      <alignment horizontal="left" vertical="center" wrapText="1" shrinkToFit="1"/>
    </xf>
    <xf numFmtId="0" fontId="18" fillId="0" borderId="5" xfId="43" applyFont="1" applyFill="1" applyBorder="1" applyAlignment="1">
      <alignment horizontal="left" vertical="center" wrapText="1" shrinkToFit="1"/>
    </xf>
    <xf numFmtId="0" fontId="18" fillId="0" borderId="5" xfId="45" applyFont="1" applyFill="1" applyBorder="1" applyAlignment="1">
      <alignment horizontal="center" vertical="center" wrapText="1" shrinkToFit="1"/>
    </xf>
    <xf numFmtId="0" fontId="18" fillId="0" borderId="5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11" xfId="0" applyFont="1" applyBorder="1" applyAlignment="1">
      <alignment vertical="center"/>
    </xf>
    <xf numFmtId="0" fontId="21" fillId="0" borderId="5" xfId="2" applyFont="1" applyFill="1" applyBorder="1" applyAlignment="1">
      <alignment horizontal="center" vertical="center" wrapText="1" shrinkToFit="1"/>
    </xf>
    <xf numFmtId="169" fontId="22" fillId="0" borderId="5" xfId="29" applyNumberFormat="1" applyFont="1" applyBorder="1"/>
    <xf numFmtId="0" fontId="2" fillId="0" borderId="5" xfId="50" applyFont="1" applyBorder="1" applyAlignment="1">
      <alignment horizontal="center" vertical="center"/>
    </xf>
    <xf numFmtId="43" fontId="5" fillId="0" borderId="5" xfId="49" applyFont="1" applyBorder="1" applyAlignment="1">
      <alignment horizontal="right"/>
    </xf>
    <xf numFmtId="43" fontId="5" fillId="0" borderId="5" xfId="49" applyFont="1" applyFill="1" applyBorder="1" applyAlignment="1">
      <alignment horizontal="right"/>
    </xf>
    <xf numFmtId="43" fontId="5" fillId="0" borderId="5" xfId="51" applyNumberFormat="1" applyFont="1" applyBorder="1" applyAlignment="1">
      <alignment horizontal="right"/>
    </xf>
    <xf numFmtId="43" fontId="5" fillId="0" borderId="5" xfId="52" applyNumberFormat="1" applyFont="1" applyBorder="1" applyAlignment="1">
      <alignment horizontal="right"/>
    </xf>
    <xf numFmtId="43" fontId="5" fillId="0" borderId="5" xfId="53" applyNumberFormat="1" applyFont="1" applyBorder="1" applyAlignment="1">
      <alignment horizontal="right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0" fillId="0" borderId="21" xfId="0" applyBorder="1" applyAlignment="1">
      <alignment vertical="center"/>
    </xf>
    <xf numFmtId="0" fontId="20" fillId="0" borderId="11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right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1" fontId="3" fillId="0" borderId="10" xfId="0" applyNumberFormat="1" applyFont="1" applyFill="1" applyBorder="1" applyAlignment="1">
      <alignment horizontal="right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14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54">
    <cellStyle name="_Akado_DWDM_BoMv1" xfId="6"/>
    <cellStyle name="_BoM_abakhare" xfId="7"/>
    <cellStyle name="_DWDM_BoM" xfId="8"/>
    <cellStyle name="_DWDM_Volga_BoM_v10_270806" xfId="9"/>
    <cellStyle name="_DWDM_Volga_BoM_v20_070906" xfId="10"/>
    <cellStyle name="_JET_DWDM_BoMv1" xfId="11"/>
    <cellStyle name="_KTC_DWDM_BoM_v10_100806" xfId="12"/>
    <cellStyle name="_KTC_SDH_BoM_v10_090806" xfId="13"/>
    <cellStyle name="_KTC_SDH_BoM_v10_100806" xfId="14"/>
    <cellStyle name="_KTC_T_SDH_BoM_v10_220806" xfId="15"/>
    <cellStyle name="_Megafon_DWDM_BoM" xfId="16"/>
    <cellStyle name="_Megafon_DWDM_BoMv1 cost" xfId="17"/>
    <cellStyle name="axlcolour" xfId="18"/>
    <cellStyle name="Migliaia (0)_91P18UM" xfId="19"/>
    <cellStyle name="Migliaia_91P18UM" xfId="20"/>
    <cellStyle name="Normal 2" xfId="21"/>
    <cellStyle name="Normal_15365NTEPricing062805" xfId="4"/>
    <cellStyle name="Normal_UKT_10G_BoM_ALB v4.0" xfId="5"/>
    <cellStyle name="Normale_1664 SM" xfId="22"/>
    <cellStyle name="Style 1" xfId="23"/>
    <cellStyle name="TableStyleLight1" xfId="1"/>
    <cellStyle name="Valuta (0)_91P18UM" xfId="24"/>
    <cellStyle name="Valuta_91P18UM" xfId="25"/>
    <cellStyle name="Обычный" xfId="0" builtinId="0"/>
    <cellStyle name="Обычный 11" xfId="50"/>
    <cellStyle name="Обычный 13" xfId="51"/>
    <cellStyle name="Обычный 14" xfId="52"/>
    <cellStyle name="Обычный 15" xfId="53"/>
    <cellStyle name="Обычный 16" xfId="42"/>
    <cellStyle name="Обычный 17" xfId="43"/>
    <cellStyle name="Обычный 18" xfId="45"/>
    <cellStyle name="Обычный 2 10" xfId="36"/>
    <cellStyle name="Обычный 2 11" xfId="37"/>
    <cellStyle name="Обычный 2 12" xfId="38"/>
    <cellStyle name="Обычный 2 13" xfId="39"/>
    <cellStyle name="Обычный 2 14" xfId="40"/>
    <cellStyle name="Обычный 2 15" xfId="41"/>
    <cellStyle name="Обычный 2 16" xfId="44"/>
    <cellStyle name="Обычный 2 17" xfId="46"/>
    <cellStyle name="Обычный 2 18" xfId="47"/>
    <cellStyle name="Обычный 2 19" xfId="48"/>
    <cellStyle name="Обычный 2 2" xfId="27"/>
    <cellStyle name="Обычный 2 3" xfId="28"/>
    <cellStyle name="Обычный 2 4" xfId="30"/>
    <cellStyle name="Обычный 2 5" xfId="31"/>
    <cellStyle name="Обычный 2 6" xfId="32"/>
    <cellStyle name="Обычный 2 7" xfId="33"/>
    <cellStyle name="Обычный 2 8" xfId="34"/>
    <cellStyle name="Обычный 2 9" xfId="35"/>
    <cellStyle name="Обычный 5" xfId="29"/>
    <cellStyle name="Обычный_razvitie_071120" xfId="2"/>
    <cellStyle name="Стиль 1" xfId="3"/>
    <cellStyle name="Финансовый 2" xfId="49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E2F80~1.FAR/LOCALS~1/Temp/Rar$DI00.015/cisco-zakaz%20(SDH,%20DWDM,%20SDH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ая спецификация"/>
      <sheetName val="Support DWDM"/>
      <sheetName val="Support SDH(Уфа)"/>
      <sheetName val="Support SDH(РБ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5"/>
  <sheetViews>
    <sheetView tabSelected="1" topLeftCell="A37" zoomScale="70" zoomScaleNormal="70" zoomScalePageLayoutView="85" workbookViewId="0">
      <selection activeCell="B44" sqref="B44"/>
    </sheetView>
  </sheetViews>
  <sheetFormatPr defaultRowHeight="15"/>
  <cols>
    <col min="1" max="1" width="10.5703125" style="54" customWidth="1"/>
    <col min="2" max="2" width="28.5703125" style="45" customWidth="1"/>
    <col min="3" max="3" width="29.85546875" style="45" hidden="1" customWidth="1"/>
    <col min="4" max="4" width="0.42578125" style="45" hidden="1" customWidth="1"/>
    <col min="5" max="5" width="62.5703125" style="45" customWidth="1"/>
    <col min="6" max="6" width="12.5703125" style="29" customWidth="1"/>
    <col min="7" max="7" width="14.85546875" style="29" customWidth="1"/>
    <col min="8" max="9" width="9.5703125" style="30" customWidth="1"/>
    <col min="10" max="10" width="9.140625" style="30" customWidth="1"/>
    <col min="11" max="11" width="9.42578125" style="30" customWidth="1"/>
    <col min="12" max="13" width="23.42578125" style="30" customWidth="1"/>
    <col min="14" max="14" width="25.85546875" style="33" customWidth="1"/>
    <col min="15" max="17" width="0" style="1" hidden="1" customWidth="1"/>
    <col min="18" max="18" width="19" style="1" customWidth="1"/>
    <col min="19" max="19" width="12.140625" style="1" bestFit="1" customWidth="1"/>
    <col min="20" max="42" width="9.140625" style="1"/>
    <col min="43" max="16384" width="9.140625" style="2"/>
  </cols>
  <sheetData>
    <row r="1" spans="1:42" s="5" customFormat="1" ht="18.75">
      <c r="A1" s="51"/>
      <c r="B1" s="45"/>
      <c r="C1" s="45"/>
      <c r="D1" s="46"/>
      <c r="E1" s="45"/>
      <c r="F1" s="40"/>
      <c r="G1" s="40"/>
      <c r="H1" s="41"/>
      <c r="I1" s="41"/>
      <c r="J1" s="41"/>
      <c r="K1" s="41"/>
      <c r="L1" s="41"/>
      <c r="M1" s="32"/>
      <c r="N1" s="32" t="s">
        <v>7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15" customHeight="1">
      <c r="A2" s="51"/>
      <c r="B2" s="45"/>
      <c r="C2" s="45"/>
      <c r="D2" s="45"/>
      <c r="E2" s="45"/>
      <c r="F2" s="40"/>
      <c r="G2" s="40"/>
      <c r="H2" s="41"/>
      <c r="I2" s="41"/>
      <c r="J2" s="41"/>
      <c r="K2" s="41"/>
      <c r="L2" s="41"/>
      <c r="M2" s="41"/>
      <c r="N2" s="31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22.5" customHeight="1">
      <c r="A3" s="51"/>
      <c r="B3" s="45"/>
      <c r="C3" s="45"/>
      <c r="D3" s="45"/>
      <c r="E3" s="111" t="s">
        <v>70</v>
      </c>
      <c r="F3" s="112"/>
      <c r="G3" s="112"/>
      <c r="H3" s="112"/>
      <c r="I3" s="112"/>
      <c r="J3" s="112"/>
      <c r="K3" s="112"/>
      <c r="L3" s="30"/>
      <c r="M3" s="30"/>
      <c r="N3" s="33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52"/>
      <c r="B4" s="47"/>
      <c r="C4" s="47"/>
      <c r="D4" s="47"/>
      <c r="E4" s="47"/>
      <c r="F4" s="42"/>
      <c r="G4" s="42"/>
      <c r="H4" s="43"/>
      <c r="I4" s="43"/>
      <c r="J4" s="43"/>
      <c r="K4" s="43"/>
      <c r="L4" s="43"/>
      <c r="M4" s="43"/>
      <c r="N4" s="34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113" t="s">
        <v>0</v>
      </c>
      <c r="B5" s="115" t="s">
        <v>1</v>
      </c>
      <c r="C5" s="116"/>
      <c r="D5" s="117"/>
      <c r="E5" s="106" t="s">
        <v>2</v>
      </c>
      <c r="F5" s="106" t="s">
        <v>6</v>
      </c>
      <c r="G5" s="106" t="s">
        <v>3</v>
      </c>
      <c r="H5" s="109" t="s">
        <v>14</v>
      </c>
      <c r="I5" s="109" t="s">
        <v>15</v>
      </c>
      <c r="J5" s="109" t="s">
        <v>16</v>
      </c>
      <c r="K5" s="109" t="s">
        <v>17</v>
      </c>
      <c r="L5" s="108" t="s">
        <v>8</v>
      </c>
      <c r="M5" s="108" t="s">
        <v>9</v>
      </c>
      <c r="N5" s="105" t="s">
        <v>10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>
      <c r="A6" s="114"/>
      <c r="B6" s="118"/>
      <c r="C6" s="119"/>
      <c r="D6" s="120"/>
      <c r="E6" s="107"/>
      <c r="F6" s="107"/>
      <c r="G6" s="107"/>
      <c r="H6" s="110"/>
      <c r="I6" s="110"/>
      <c r="J6" s="110"/>
      <c r="K6" s="110"/>
      <c r="L6" s="108"/>
      <c r="M6" s="108"/>
      <c r="N6" s="105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58">
        <v>1</v>
      </c>
      <c r="B7" s="91">
        <v>2</v>
      </c>
      <c r="C7" s="92"/>
      <c r="D7" s="93"/>
      <c r="E7" s="44">
        <v>3</v>
      </c>
      <c r="F7" s="35">
        <v>4</v>
      </c>
      <c r="G7" s="35">
        <v>5</v>
      </c>
      <c r="H7" s="36">
        <v>6</v>
      </c>
      <c r="I7" s="36">
        <v>7</v>
      </c>
      <c r="J7" s="36">
        <v>8</v>
      </c>
      <c r="K7" s="36">
        <v>9</v>
      </c>
      <c r="L7" s="37">
        <v>10</v>
      </c>
      <c r="M7" s="37">
        <v>11</v>
      </c>
      <c r="N7" s="36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21" customFormat="1" ht="18.75">
      <c r="A8" s="63">
        <v>1</v>
      </c>
      <c r="B8" s="68" t="s">
        <v>20</v>
      </c>
      <c r="C8" s="60" t="s">
        <v>24</v>
      </c>
      <c r="D8" s="61" t="e">
        <f>COUNTIF('[1]Support DWDM'!D$2:D$480,B8)</f>
        <v>#VALUE!</v>
      </c>
      <c r="E8" s="69" t="s">
        <v>56</v>
      </c>
      <c r="F8" s="70">
        <v>3</v>
      </c>
      <c r="G8" s="62">
        <v>14</v>
      </c>
      <c r="H8" s="70">
        <v>3</v>
      </c>
      <c r="I8" s="67"/>
      <c r="J8" s="66"/>
      <c r="K8" s="64"/>
      <c r="L8" s="79">
        <v>21888</v>
      </c>
      <c r="M8" s="59">
        <f t="shared" ref="M8:M46" si="0">PRODUCT(F8,L8)</f>
        <v>65664</v>
      </c>
      <c r="N8" s="104" t="s">
        <v>58</v>
      </c>
      <c r="O8" s="65"/>
      <c r="P8" s="19"/>
      <c r="Q8" s="20"/>
      <c r="R8" s="19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</row>
    <row r="9" spans="1:42" s="21" customFormat="1" ht="18.75">
      <c r="A9" s="63">
        <v>2</v>
      </c>
      <c r="B9" s="68" t="s">
        <v>35</v>
      </c>
      <c r="C9" s="60" t="s">
        <v>25</v>
      </c>
      <c r="D9" s="61" t="e">
        <f>COUNTIF('[1]Support DWDM'!D$2:D$480,B9)</f>
        <v>#VALUE!</v>
      </c>
      <c r="E9" s="69" t="s">
        <v>56</v>
      </c>
      <c r="F9" s="70">
        <v>6</v>
      </c>
      <c r="G9" s="62">
        <v>14</v>
      </c>
      <c r="H9" s="70">
        <v>6</v>
      </c>
      <c r="I9" s="67"/>
      <c r="J9" s="66"/>
      <c r="K9" s="64"/>
      <c r="L9" s="80">
        <v>5888</v>
      </c>
      <c r="M9" s="59">
        <f t="shared" si="0"/>
        <v>35328</v>
      </c>
      <c r="N9" s="104"/>
      <c r="O9" s="65"/>
      <c r="P9" s="19"/>
      <c r="Q9" s="20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</row>
    <row r="10" spans="1:42" s="21" customFormat="1" ht="18.75">
      <c r="A10" s="63">
        <v>3</v>
      </c>
      <c r="B10" s="68" t="s">
        <v>36</v>
      </c>
      <c r="C10" s="60" t="s">
        <v>26</v>
      </c>
      <c r="D10" s="61" t="e">
        <f>COUNTIF('[1]Support DWDM'!D$2:D$480,B10)</f>
        <v>#VALUE!</v>
      </c>
      <c r="E10" s="69" t="s">
        <v>56</v>
      </c>
      <c r="F10" s="70">
        <v>2</v>
      </c>
      <c r="G10" s="62">
        <v>14</v>
      </c>
      <c r="H10" s="70">
        <v>2</v>
      </c>
      <c r="I10" s="67"/>
      <c r="J10" s="66"/>
      <c r="K10" s="64"/>
      <c r="L10" s="79">
        <v>1024</v>
      </c>
      <c r="M10" s="59">
        <f t="shared" si="0"/>
        <v>2048</v>
      </c>
      <c r="N10" s="104"/>
      <c r="O10" s="65"/>
      <c r="P10" s="19"/>
      <c r="Q10" s="20"/>
      <c r="R10" s="19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</row>
    <row r="11" spans="1:42" s="21" customFormat="1" ht="18.75">
      <c r="A11" s="63">
        <v>4</v>
      </c>
      <c r="B11" s="68" t="s">
        <v>37</v>
      </c>
      <c r="C11" s="60"/>
      <c r="D11" s="61"/>
      <c r="E11" s="69" t="s">
        <v>56</v>
      </c>
      <c r="F11" s="70">
        <v>2</v>
      </c>
      <c r="G11" s="62">
        <v>14</v>
      </c>
      <c r="H11" s="70">
        <v>2</v>
      </c>
      <c r="I11" s="67"/>
      <c r="J11" s="66"/>
      <c r="K11" s="64"/>
      <c r="L11" s="79">
        <v>4224</v>
      </c>
      <c r="M11" s="59">
        <f t="shared" si="0"/>
        <v>8448</v>
      </c>
      <c r="N11" s="104"/>
      <c r="O11" s="65"/>
      <c r="P11" s="19"/>
      <c r="Q11" s="20"/>
      <c r="R11" s="19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</row>
    <row r="12" spans="1:42" s="21" customFormat="1" ht="18.75">
      <c r="A12" s="63">
        <v>5</v>
      </c>
      <c r="B12" s="68" t="s">
        <v>19</v>
      </c>
      <c r="C12" s="60"/>
      <c r="D12" s="61"/>
      <c r="E12" s="69" t="s">
        <v>56</v>
      </c>
      <c r="F12" s="70">
        <v>2</v>
      </c>
      <c r="G12" s="62">
        <v>14</v>
      </c>
      <c r="H12" s="70">
        <v>2</v>
      </c>
      <c r="I12" s="67"/>
      <c r="J12" s="66"/>
      <c r="K12" s="64"/>
      <c r="L12" s="79">
        <v>23840</v>
      </c>
      <c r="M12" s="59">
        <f t="shared" si="0"/>
        <v>47680</v>
      </c>
      <c r="N12" s="104"/>
      <c r="O12" s="65"/>
      <c r="P12" s="19"/>
      <c r="Q12" s="20"/>
      <c r="R12" s="19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</row>
    <row r="13" spans="1:42" s="21" customFormat="1" ht="18.75">
      <c r="A13" s="63">
        <v>6</v>
      </c>
      <c r="B13" s="68" t="s">
        <v>19</v>
      </c>
      <c r="C13" s="60"/>
      <c r="D13" s="61"/>
      <c r="E13" s="69" t="s">
        <v>56</v>
      </c>
      <c r="F13" s="70">
        <v>2</v>
      </c>
      <c r="G13" s="62">
        <v>14</v>
      </c>
      <c r="H13" s="70">
        <v>2</v>
      </c>
      <c r="I13" s="67"/>
      <c r="J13" s="66"/>
      <c r="K13" s="64"/>
      <c r="L13" s="79">
        <v>23840</v>
      </c>
      <c r="M13" s="59">
        <f t="shared" si="0"/>
        <v>47680</v>
      </c>
      <c r="N13" s="104"/>
      <c r="O13" s="65"/>
      <c r="P13" s="19"/>
      <c r="Q13" s="20"/>
      <c r="R13" s="19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</row>
    <row r="14" spans="1:42" s="21" customFormat="1" ht="18.75">
      <c r="A14" s="63">
        <v>7</v>
      </c>
      <c r="B14" s="68" t="s">
        <v>38</v>
      </c>
      <c r="C14" s="60"/>
      <c r="D14" s="61"/>
      <c r="E14" s="69" t="s">
        <v>56</v>
      </c>
      <c r="F14" s="70">
        <v>14</v>
      </c>
      <c r="G14" s="62">
        <v>14</v>
      </c>
      <c r="H14" s="70">
        <v>14</v>
      </c>
      <c r="I14" s="67"/>
      <c r="J14" s="66"/>
      <c r="K14" s="64"/>
      <c r="L14" s="79">
        <v>8480</v>
      </c>
      <c r="M14" s="59">
        <f t="shared" si="0"/>
        <v>118720</v>
      </c>
      <c r="N14" s="104"/>
      <c r="O14" s="65"/>
      <c r="P14" s="19"/>
      <c r="Q14" s="20"/>
      <c r="R14" s="19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</row>
    <row r="15" spans="1:42" s="21" customFormat="1" ht="18.75">
      <c r="A15" s="63">
        <v>8</v>
      </c>
      <c r="B15" s="68" t="s">
        <v>31</v>
      </c>
      <c r="C15" s="60"/>
      <c r="D15" s="61"/>
      <c r="E15" s="69" t="s">
        <v>56</v>
      </c>
      <c r="F15" s="70">
        <v>19</v>
      </c>
      <c r="G15" s="62">
        <v>14</v>
      </c>
      <c r="H15" s="70">
        <v>7</v>
      </c>
      <c r="I15" s="67"/>
      <c r="J15" s="66"/>
      <c r="K15" s="64"/>
      <c r="L15" s="79">
        <v>4576</v>
      </c>
      <c r="M15" s="59">
        <f t="shared" si="0"/>
        <v>86944</v>
      </c>
      <c r="N15" s="104"/>
      <c r="O15" s="65"/>
      <c r="P15" s="19"/>
      <c r="Q15" s="20"/>
      <c r="R15" s="19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</row>
    <row r="16" spans="1:42" s="21" customFormat="1" ht="18.75">
      <c r="A16" s="63">
        <v>9</v>
      </c>
      <c r="B16" s="68" t="s">
        <v>39</v>
      </c>
      <c r="C16" s="60"/>
      <c r="D16" s="61"/>
      <c r="E16" s="69" t="s">
        <v>56</v>
      </c>
      <c r="F16" s="70">
        <v>14</v>
      </c>
      <c r="G16" s="62">
        <v>14</v>
      </c>
      <c r="H16" s="70">
        <v>14</v>
      </c>
      <c r="I16" s="67"/>
      <c r="J16" s="66"/>
      <c r="K16" s="64"/>
      <c r="L16" s="79">
        <v>3904</v>
      </c>
      <c r="M16" s="59">
        <f t="shared" si="0"/>
        <v>54656</v>
      </c>
      <c r="N16" s="104"/>
      <c r="O16" s="65"/>
      <c r="P16" s="19"/>
      <c r="Q16" s="20"/>
      <c r="R16" s="19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</row>
    <row r="17" spans="1:42" s="21" customFormat="1" ht="18.75">
      <c r="A17" s="63">
        <v>10</v>
      </c>
      <c r="B17" s="68" t="s">
        <v>23</v>
      </c>
      <c r="C17" s="60"/>
      <c r="D17" s="61"/>
      <c r="E17" s="69" t="s">
        <v>56</v>
      </c>
      <c r="F17" s="70">
        <v>6</v>
      </c>
      <c r="G17" s="62">
        <v>14</v>
      </c>
      <c r="H17" s="70">
        <v>6</v>
      </c>
      <c r="I17" s="67"/>
      <c r="J17" s="66"/>
      <c r="K17" s="64"/>
      <c r="L17" s="79">
        <v>3104</v>
      </c>
      <c r="M17" s="59">
        <f t="shared" si="0"/>
        <v>18624</v>
      </c>
      <c r="N17" s="104"/>
      <c r="O17" s="65"/>
      <c r="P17" s="19"/>
      <c r="Q17" s="20"/>
      <c r="R17" s="19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</row>
    <row r="18" spans="1:42" s="21" customFormat="1" ht="18.75">
      <c r="A18" s="63">
        <v>11</v>
      </c>
      <c r="B18" s="68" t="s">
        <v>18</v>
      </c>
      <c r="C18" s="60"/>
      <c r="D18" s="61"/>
      <c r="E18" s="69" t="s">
        <v>56</v>
      </c>
      <c r="F18" s="70">
        <v>7</v>
      </c>
      <c r="G18" s="62">
        <v>14</v>
      </c>
      <c r="H18" s="70">
        <v>7</v>
      </c>
      <c r="I18" s="67"/>
      <c r="J18" s="66"/>
      <c r="K18" s="64"/>
      <c r="L18" s="79">
        <v>928</v>
      </c>
      <c r="M18" s="59">
        <f t="shared" si="0"/>
        <v>6496</v>
      </c>
      <c r="N18" s="104"/>
      <c r="O18" s="65"/>
      <c r="P18" s="19"/>
      <c r="Q18" s="20"/>
      <c r="R18" s="19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</row>
    <row r="19" spans="1:42" s="21" customFormat="1" ht="18.75">
      <c r="A19" s="63">
        <v>12</v>
      </c>
      <c r="B19" s="68" t="s">
        <v>21</v>
      </c>
      <c r="C19" s="60"/>
      <c r="D19" s="61"/>
      <c r="E19" s="69" t="s">
        <v>56</v>
      </c>
      <c r="F19" s="70">
        <v>19</v>
      </c>
      <c r="G19" s="62">
        <v>14</v>
      </c>
      <c r="H19" s="70">
        <v>7</v>
      </c>
      <c r="I19" s="67"/>
      <c r="J19" s="66"/>
      <c r="K19" s="64"/>
      <c r="L19" s="79">
        <v>8960</v>
      </c>
      <c r="M19" s="59">
        <f t="shared" si="0"/>
        <v>170240</v>
      </c>
      <c r="N19" s="104"/>
      <c r="O19" s="65"/>
      <c r="P19" s="19"/>
      <c r="Q19" s="20"/>
      <c r="R19" s="19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</row>
    <row r="20" spans="1:42" s="21" customFormat="1" ht="18.75">
      <c r="A20" s="63">
        <v>13</v>
      </c>
      <c r="B20" s="68" t="s">
        <v>21</v>
      </c>
      <c r="C20" s="60"/>
      <c r="D20" s="61"/>
      <c r="E20" s="69" t="s">
        <v>56</v>
      </c>
      <c r="F20" s="70">
        <v>19</v>
      </c>
      <c r="G20" s="62">
        <v>14</v>
      </c>
      <c r="H20" s="70">
        <v>7</v>
      </c>
      <c r="I20" s="67"/>
      <c r="J20" s="66"/>
      <c r="K20" s="64"/>
      <c r="L20" s="79">
        <v>8960</v>
      </c>
      <c r="M20" s="59">
        <f t="shared" si="0"/>
        <v>170240</v>
      </c>
      <c r="N20" s="104"/>
      <c r="O20" s="65"/>
      <c r="P20" s="19"/>
      <c r="Q20" s="20"/>
      <c r="R20" s="19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</row>
    <row r="21" spans="1:42" s="21" customFormat="1" ht="18.75">
      <c r="A21" s="63">
        <v>14</v>
      </c>
      <c r="B21" s="68" t="s">
        <v>40</v>
      </c>
      <c r="C21" s="60"/>
      <c r="D21" s="61"/>
      <c r="E21" s="69" t="s">
        <v>56</v>
      </c>
      <c r="F21" s="70">
        <v>14</v>
      </c>
      <c r="G21" s="62">
        <v>14</v>
      </c>
      <c r="H21" s="70">
        <v>14</v>
      </c>
      <c r="I21" s="67"/>
      <c r="J21" s="66"/>
      <c r="K21" s="64"/>
      <c r="L21" s="79">
        <v>12672</v>
      </c>
      <c r="M21" s="59">
        <f t="shared" si="0"/>
        <v>177408</v>
      </c>
      <c r="N21" s="104"/>
      <c r="O21" s="65"/>
      <c r="P21" s="19"/>
      <c r="Q21" s="20"/>
      <c r="R21" s="19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</row>
    <row r="22" spans="1:42" s="21" customFormat="1" ht="18.75">
      <c r="A22" s="63">
        <v>15</v>
      </c>
      <c r="B22" s="68" t="s">
        <v>30</v>
      </c>
      <c r="C22" s="60"/>
      <c r="D22" s="61"/>
      <c r="E22" s="69" t="s">
        <v>56</v>
      </c>
      <c r="F22" s="70">
        <v>56</v>
      </c>
      <c r="G22" s="62">
        <v>14</v>
      </c>
      <c r="H22" s="70">
        <v>16</v>
      </c>
      <c r="I22" s="67"/>
      <c r="J22" s="66"/>
      <c r="K22" s="64"/>
      <c r="L22" s="79">
        <v>3360</v>
      </c>
      <c r="M22" s="59">
        <f t="shared" si="0"/>
        <v>188160</v>
      </c>
      <c r="N22" s="104"/>
      <c r="O22" s="65"/>
      <c r="P22" s="19"/>
      <c r="Q22" s="20"/>
      <c r="R22" s="19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</row>
    <row r="23" spans="1:42" s="21" customFormat="1" ht="18.75">
      <c r="A23" s="63">
        <v>16</v>
      </c>
      <c r="B23" s="68" t="s">
        <v>41</v>
      </c>
      <c r="C23" s="60"/>
      <c r="D23" s="61"/>
      <c r="E23" s="69" t="s">
        <v>56</v>
      </c>
      <c r="F23" s="70">
        <v>7</v>
      </c>
      <c r="G23" s="62">
        <v>14</v>
      </c>
      <c r="H23" s="70">
        <v>7</v>
      </c>
      <c r="I23" s="67"/>
      <c r="J23" s="66"/>
      <c r="K23" s="64"/>
      <c r="L23" s="79">
        <v>3232</v>
      </c>
      <c r="M23" s="59">
        <f t="shared" si="0"/>
        <v>22624</v>
      </c>
      <c r="N23" s="104"/>
      <c r="O23" s="65"/>
      <c r="P23" s="19"/>
      <c r="Q23" s="20"/>
      <c r="R23" s="19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</row>
    <row r="24" spans="1:42" s="21" customFormat="1" ht="18.75">
      <c r="A24" s="63">
        <v>17</v>
      </c>
      <c r="B24" s="68" t="s">
        <v>42</v>
      </c>
      <c r="C24" s="60"/>
      <c r="D24" s="61"/>
      <c r="E24" s="69" t="s">
        <v>56</v>
      </c>
      <c r="F24" s="70">
        <v>15</v>
      </c>
      <c r="G24" s="62">
        <v>14</v>
      </c>
      <c r="H24" s="70">
        <v>15</v>
      </c>
      <c r="I24" s="67"/>
      <c r="J24" s="66"/>
      <c r="K24" s="64"/>
      <c r="L24" s="79">
        <v>4800</v>
      </c>
      <c r="M24" s="59">
        <f t="shared" si="0"/>
        <v>72000</v>
      </c>
      <c r="N24" s="104"/>
      <c r="O24" s="65"/>
      <c r="P24" s="19"/>
      <c r="Q24" s="20"/>
      <c r="R24" s="19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</row>
    <row r="25" spans="1:42" s="21" customFormat="1" ht="18.75">
      <c r="A25" s="63">
        <v>18</v>
      </c>
      <c r="B25" s="68" t="s">
        <v>43</v>
      </c>
      <c r="C25" s="60"/>
      <c r="D25" s="61"/>
      <c r="E25" s="69" t="s">
        <v>56</v>
      </c>
      <c r="F25" s="70">
        <v>32</v>
      </c>
      <c r="G25" s="62">
        <v>14</v>
      </c>
      <c r="H25" s="70">
        <v>32</v>
      </c>
      <c r="I25" s="67"/>
      <c r="J25" s="66"/>
      <c r="K25" s="64"/>
      <c r="L25" s="79">
        <v>9312</v>
      </c>
      <c r="M25" s="59">
        <f t="shared" si="0"/>
        <v>297984</v>
      </c>
      <c r="N25" s="104"/>
      <c r="O25" s="65"/>
      <c r="P25" s="19"/>
      <c r="Q25" s="20"/>
      <c r="R25" s="19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</row>
    <row r="26" spans="1:42" s="21" customFormat="1" ht="18.75">
      <c r="A26" s="63">
        <v>19</v>
      </c>
      <c r="B26" s="68" t="s">
        <v>44</v>
      </c>
      <c r="C26" s="60"/>
      <c r="D26" s="61"/>
      <c r="E26" s="69" t="s">
        <v>56</v>
      </c>
      <c r="F26" s="70">
        <v>15</v>
      </c>
      <c r="G26" s="62">
        <v>14</v>
      </c>
      <c r="H26" s="70">
        <v>15</v>
      </c>
      <c r="I26" s="67"/>
      <c r="J26" s="66"/>
      <c r="K26" s="64"/>
      <c r="L26" s="79">
        <v>2688</v>
      </c>
      <c r="M26" s="59">
        <f t="shared" si="0"/>
        <v>40320</v>
      </c>
      <c r="N26" s="104"/>
      <c r="O26" s="65"/>
      <c r="P26" s="19"/>
      <c r="Q26" s="20"/>
      <c r="R26" s="19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</row>
    <row r="27" spans="1:42" s="21" customFormat="1" ht="18.75">
      <c r="A27" s="63">
        <v>20</v>
      </c>
      <c r="B27" s="68" t="s">
        <v>45</v>
      </c>
      <c r="C27" s="60"/>
      <c r="D27" s="61"/>
      <c r="E27" s="69" t="s">
        <v>56</v>
      </c>
      <c r="F27" s="70">
        <v>15</v>
      </c>
      <c r="G27" s="62">
        <v>14</v>
      </c>
      <c r="H27" s="70">
        <v>15</v>
      </c>
      <c r="I27" s="67"/>
      <c r="J27" s="66"/>
      <c r="K27" s="64"/>
      <c r="L27" s="79">
        <v>9728</v>
      </c>
      <c r="M27" s="59">
        <f t="shared" si="0"/>
        <v>145920</v>
      </c>
      <c r="N27" s="104"/>
      <c r="O27" s="65"/>
      <c r="P27" s="19"/>
      <c r="Q27" s="20"/>
      <c r="R27" s="19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</row>
    <row r="28" spans="1:42" s="21" customFormat="1" ht="18.75">
      <c r="A28" s="63">
        <v>21</v>
      </c>
      <c r="B28" s="68" t="s">
        <v>46</v>
      </c>
      <c r="C28" s="60"/>
      <c r="D28" s="61"/>
      <c r="E28" s="69" t="s">
        <v>56</v>
      </c>
      <c r="F28" s="70">
        <v>3</v>
      </c>
      <c r="G28" s="62">
        <v>14</v>
      </c>
      <c r="H28" s="70">
        <v>3</v>
      </c>
      <c r="I28" s="67"/>
      <c r="J28" s="66"/>
      <c r="K28" s="64"/>
      <c r="L28" s="79">
        <v>19680</v>
      </c>
      <c r="M28" s="59">
        <f t="shared" si="0"/>
        <v>59040</v>
      </c>
      <c r="N28" s="104"/>
      <c r="O28" s="65"/>
      <c r="P28" s="19"/>
      <c r="Q28" s="20"/>
      <c r="R28" s="19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</row>
    <row r="29" spans="1:42" s="21" customFormat="1" ht="18.75">
      <c r="A29" s="63">
        <v>22</v>
      </c>
      <c r="B29" s="68" t="s">
        <v>47</v>
      </c>
      <c r="C29" s="60"/>
      <c r="D29" s="61"/>
      <c r="E29" s="69" t="s">
        <v>56</v>
      </c>
      <c r="F29" s="70">
        <v>15</v>
      </c>
      <c r="G29" s="62">
        <v>14</v>
      </c>
      <c r="H29" s="70">
        <v>15</v>
      </c>
      <c r="I29" s="67"/>
      <c r="J29" s="66"/>
      <c r="K29" s="64"/>
      <c r="L29" s="79">
        <v>2304</v>
      </c>
      <c r="M29" s="59">
        <f t="shared" si="0"/>
        <v>34560</v>
      </c>
      <c r="N29" s="104"/>
      <c r="O29" s="65"/>
      <c r="P29" s="19"/>
      <c r="Q29" s="20"/>
      <c r="R29" s="19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</row>
    <row r="30" spans="1:42" s="21" customFormat="1" ht="18.75">
      <c r="A30" s="63">
        <v>23</v>
      </c>
      <c r="B30" s="68" t="s">
        <v>57</v>
      </c>
      <c r="C30" s="60"/>
      <c r="D30" s="61"/>
      <c r="E30" s="69" t="s">
        <v>56</v>
      </c>
      <c r="F30" s="70">
        <v>1</v>
      </c>
      <c r="G30" s="71">
        <v>14</v>
      </c>
      <c r="H30" s="70">
        <v>1</v>
      </c>
      <c r="I30" s="67"/>
      <c r="J30" s="66"/>
      <c r="K30" s="64"/>
      <c r="L30" s="79">
        <v>59712</v>
      </c>
      <c r="M30" s="59">
        <f t="shared" si="0"/>
        <v>59712</v>
      </c>
      <c r="N30" s="104"/>
      <c r="O30" s="65"/>
      <c r="P30" s="19"/>
      <c r="Q30" s="20"/>
      <c r="R30" s="19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</row>
    <row r="31" spans="1:42" s="21" customFormat="1" ht="18.75">
      <c r="A31" s="63">
        <v>24</v>
      </c>
      <c r="B31" s="68" t="s">
        <v>48</v>
      </c>
      <c r="C31" s="60"/>
      <c r="D31" s="61"/>
      <c r="E31" s="69" t="s">
        <v>56</v>
      </c>
      <c r="F31" s="70">
        <v>3</v>
      </c>
      <c r="G31" s="62">
        <v>14</v>
      </c>
      <c r="H31" s="70">
        <v>3</v>
      </c>
      <c r="I31" s="67"/>
      <c r="J31" s="66"/>
      <c r="K31" s="64"/>
      <c r="L31" s="79">
        <v>8608</v>
      </c>
      <c r="M31" s="59">
        <f t="shared" si="0"/>
        <v>25824</v>
      </c>
      <c r="N31" s="104"/>
      <c r="O31" s="65"/>
      <c r="P31" s="19"/>
      <c r="Q31" s="20"/>
      <c r="R31" s="19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</row>
    <row r="32" spans="1:42" s="21" customFormat="1" ht="18.75">
      <c r="A32" s="63">
        <v>25</v>
      </c>
      <c r="B32" s="68" t="s">
        <v>49</v>
      </c>
      <c r="C32" s="60" t="s">
        <v>27</v>
      </c>
      <c r="D32" s="61" t="e">
        <f>COUNTIF('[1]Support DWDM'!D$2:D$480,B32)</f>
        <v>#VALUE!</v>
      </c>
      <c r="E32" s="69" t="s">
        <v>56</v>
      </c>
      <c r="F32" s="70">
        <v>8</v>
      </c>
      <c r="G32" s="62">
        <v>14</v>
      </c>
      <c r="H32" s="70">
        <v>8</v>
      </c>
      <c r="I32" s="67"/>
      <c r="J32" s="66"/>
      <c r="K32" s="64"/>
      <c r="L32" s="79">
        <v>7360</v>
      </c>
      <c r="M32" s="59">
        <f t="shared" si="0"/>
        <v>58880</v>
      </c>
      <c r="N32" s="104"/>
      <c r="O32" s="65"/>
      <c r="P32" s="19"/>
      <c r="Q32" s="20"/>
      <c r="R32" s="19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</row>
    <row r="33" spans="1:42" s="21" customFormat="1" ht="18.75">
      <c r="A33" s="63">
        <v>26</v>
      </c>
      <c r="B33" s="68" t="s">
        <v>50</v>
      </c>
      <c r="C33" s="60" t="s">
        <v>28</v>
      </c>
      <c r="D33" s="61" t="e">
        <f>COUNTIF('[1]Support DWDM'!D$2:D$480,B33)</f>
        <v>#VALUE!</v>
      </c>
      <c r="E33" s="69" t="s">
        <v>56</v>
      </c>
      <c r="F33" s="70">
        <v>28</v>
      </c>
      <c r="G33" s="62">
        <v>14</v>
      </c>
      <c r="H33" s="70">
        <v>28</v>
      </c>
      <c r="I33" s="67"/>
      <c r="J33" s="66"/>
      <c r="K33" s="64"/>
      <c r="L33" s="79">
        <v>14272</v>
      </c>
      <c r="M33" s="59">
        <f t="shared" si="0"/>
        <v>399616</v>
      </c>
      <c r="N33" s="104"/>
      <c r="O33" s="65"/>
      <c r="P33" s="19"/>
      <c r="Q33" s="20"/>
      <c r="R33" s="19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</row>
    <row r="34" spans="1:42" s="21" customFormat="1" ht="18.75">
      <c r="A34" s="63">
        <v>27</v>
      </c>
      <c r="B34" s="68" t="s">
        <v>51</v>
      </c>
      <c r="C34" s="60" t="s">
        <v>29</v>
      </c>
      <c r="D34" s="61"/>
      <c r="E34" s="69" t="s">
        <v>56</v>
      </c>
      <c r="F34" s="70">
        <v>15</v>
      </c>
      <c r="G34" s="62">
        <v>14</v>
      </c>
      <c r="H34" s="70">
        <v>15</v>
      </c>
      <c r="I34" s="67"/>
      <c r="J34" s="66"/>
      <c r="K34" s="64"/>
      <c r="L34" s="79">
        <v>16160</v>
      </c>
      <c r="M34" s="59">
        <f t="shared" si="0"/>
        <v>242400</v>
      </c>
      <c r="N34" s="104"/>
      <c r="O34" s="65"/>
      <c r="P34" s="19"/>
      <c r="Q34" s="20"/>
      <c r="R34" s="19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</row>
    <row r="35" spans="1:42" s="21" customFormat="1" ht="18.75">
      <c r="A35" s="63">
        <v>28</v>
      </c>
      <c r="B35" s="68" t="s">
        <v>52</v>
      </c>
      <c r="C35" s="60" t="s">
        <v>22</v>
      </c>
      <c r="D35" s="61"/>
      <c r="E35" s="69" t="s">
        <v>56</v>
      </c>
      <c r="F35" s="70">
        <v>2</v>
      </c>
      <c r="G35" s="62">
        <v>14</v>
      </c>
      <c r="H35" s="70">
        <v>2</v>
      </c>
      <c r="I35" s="67"/>
      <c r="J35" s="66"/>
      <c r="K35" s="64"/>
      <c r="L35" s="79">
        <v>5440</v>
      </c>
      <c r="M35" s="59">
        <f t="shared" si="0"/>
        <v>10880</v>
      </c>
      <c r="N35" s="104"/>
      <c r="O35" s="65"/>
      <c r="P35" s="19"/>
      <c r="Q35" s="20"/>
      <c r="R35" s="19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</row>
    <row r="36" spans="1:42" s="21" customFormat="1" ht="18.75">
      <c r="A36" s="63">
        <v>29</v>
      </c>
      <c r="B36" s="68" t="s">
        <v>53</v>
      </c>
      <c r="C36" s="60" t="s">
        <v>32</v>
      </c>
      <c r="D36" s="61"/>
      <c r="E36" s="69" t="s">
        <v>56</v>
      </c>
      <c r="F36" s="70">
        <v>8</v>
      </c>
      <c r="G36" s="62">
        <v>14</v>
      </c>
      <c r="H36" s="70">
        <v>8</v>
      </c>
      <c r="I36" s="67"/>
      <c r="J36" s="66"/>
      <c r="K36" s="64"/>
      <c r="L36" s="79">
        <v>6464</v>
      </c>
      <c r="M36" s="59">
        <f t="shared" si="0"/>
        <v>51712</v>
      </c>
      <c r="N36" s="104"/>
      <c r="O36" s="65"/>
      <c r="P36" s="19"/>
      <c r="Q36" s="20"/>
      <c r="R36" s="19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</row>
    <row r="37" spans="1:42" s="21" customFormat="1" ht="18.75">
      <c r="A37" s="63">
        <v>30</v>
      </c>
      <c r="B37" s="68" t="s">
        <v>54</v>
      </c>
      <c r="C37" s="60" t="s">
        <v>33</v>
      </c>
      <c r="D37" s="61"/>
      <c r="E37" s="69" t="s">
        <v>56</v>
      </c>
      <c r="F37" s="70">
        <v>2</v>
      </c>
      <c r="G37" s="62">
        <v>14</v>
      </c>
      <c r="H37" s="70">
        <v>2</v>
      </c>
      <c r="I37" s="67"/>
      <c r="J37" s="66"/>
      <c r="K37" s="64"/>
      <c r="L37" s="79">
        <v>7648</v>
      </c>
      <c r="M37" s="59">
        <f t="shared" si="0"/>
        <v>15296</v>
      </c>
      <c r="N37" s="104"/>
      <c r="O37" s="65"/>
      <c r="P37" s="19"/>
      <c r="Q37" s="20"/>
      <c r="R37" s="19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</row>
    <row r="38" spans="1:42" s="21" customFormat="1" ht="18.75">
      <c r="A38" s="63">
        <v>31</v>
      </c>
      <c r="B38" s="68" t="s">
        <v>55</v>
      </c>
      <c r="C38" s="60" t="s">
        <v>34</v>
      </c>
      <c r="D38" s="61" t="e">
        <f>COUNTIF('[1]Support DWDM'!D$2:D$480,B38)</f>
        <v>#VALUE!</v>
      </c>
      <c r="E38" s="69" t="s">
        <v>56</v>
      </c>
      <c r="F38" s="70">
        <v>3</v>
      </c>
      <c r="G38" s="62">
        <v>14</v>
      </c>
      <c r="H38" s="70">
        <v>3</v>
      </c>
      <c r="I38" s="67"/>
      <c r="J38" s="66"/>
      <c r="K38" s="64"/>
      <c r="L38" s="79">
        <v>2336</v>
      </c>
      <c r="M38" s="59">
        <f t="shared" si="0"/>
        <v>7008</v>
      </c>
      <c r="N38" s="104"/>
      <c r="O38" s="65"/>
      <c r="P38" s="19"/>
      <c r="Q38" s="20"/>
      <c r="R38" s="19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</row>
    <row r="39" spans="1:42" s="21" customFormat="1" ht="18.75">
      <c r="A39" s="63">
        <v>32</v>
      </c>
      <c r="B39" s="60" t="s">
        <v>61</v>
      </c>
      <c r="C39" s="60" t="s">
        <v>24</v>
      </c>
      <c r="D39" s="61" t="e">
        <f>COUNTIF('[1]Support DWDM'!D$2:D$480,B39)</f>
        <v>#VALUE!</v>
      </c>
      <c r="E39" s="60" t="s">
        <v>24</v>
      </c>
      <c r="F39" s="78">
        <v>40</v>
      </c>
      <c r="G39" s="62">
        <v>14</v>
      </c>
      <c r="H39" s="78">
        <v>40</v>
      </c>
      <c r="I39" s="76"/>
      <c r="J39" s="77"/>
      <c r="K39" s="64"/>
      <c r="L39" s="81">
        <v>963.2</v>
      </c>
      <c r="M39" s="59">
        <f t="shared" si="0"/>
        <v>38528</v>
      </c>
      <c r="N39" s="104"/>
      <c r="O39" s="55"/>
      <c r="P39" s="20"/>
      <c r="Q39" s="20"/>
      <c r="R39" s="19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</row>
    <row r="40" spans="1:42" s="21" customFormat="1" ht="18.75">
      <c r="A40" s="63">
        <v>33</v>
      </c>
      <c r="B40" s="60" t="s">
        <v>62</v>
      </c>
      <c r="C40" s="60" t="s">
        <v>27</v>
      </c>
      <c r="D40" s="61" t="e">
        <f>COUNTIF('[1]Support DWDM'!D$2:D$480,B40)</f>
        <v>#VALUE!</v>
      </c>
      <c r="E40" s="60" t="s">
        <v>27</v>
      </c>
      <c r="F40" s="78">
        <v>13</v>
      </c>
      <c r="G40" s="62">
        <v>14</v>
      </c>
      <c r="H40" s="78">
        <v>13</v>
      </c>
      <c r="I40" s="76"/>
      <c r="J40" s="77"/>
      <c r="K40" s="64"/>
      <c r="L40" s="81">
        <v>18824</v>
      </c>
      <c r="M40" s="59">
        <f>PRODUCT(F40,L40)</f>
        <v>244712</v>
      </c>
      <c r="N40" s="104"/>
      <c r="O40" s="55"/>
      <c r="P40" s="20"/>
      <c r="Q40" s="20"/>
      <c r="R40" s="19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</row>
    <row r="41" spans="1:42" s="21" customFormat="1" ht="18.75">
      <c r="A41" s="63">
        <v>34</v>
      </c>
      <c r="B41" s="60" t="s">
        <v>63</v>
      </c>
      <c r="C41" s="60" t="s">
        <v>28</v>
      </c>
      <c r="D41" s="61" t="e">
        <f>COUNTIF('[1]Support DWDM'!D$2:D$480,B41)</f>
        <v>#VALUE!</v>
      </c>
      <c r="E41" s="60" t="s">
        <v>28</v>
      </c>
      <c r="F41" s="78">
        <v>17</v>
      </c>
      <c r="G41" s="62">
        <v>14</v>
      </c>
      <c r="H41" s="78">
        <v>17</v>
      </c>
      <c r="I41" s="76"/>
      <c r="J41" s="77"/>
      <c r="K41" s="64"/>
      <c r="L41" s="81">
        <v>18824</v>
      </c>
      <c r="M41" s="59">
        <f t="shared" si="0"/>
        <v>320008</v>
      </c>
      <c r="N41" s="104"/>
      <c r="O41" s="55"/>
      <c r="P41" s="20"/>
      <c r="Q41" s="20"/>
      <c r="R41" s="19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</row>
    <row r="42" spans="1:42" s="21" customFormat="1" ht="18.75">
      <c r="A42" s="63">
        <v>35</v>
      </c>
      <c r="B42" s="60" t="s">
        <v>64</v>
      </c>
      <c r="C42" s="60" t="s">
        <v>29</v>
      </c>
      <c r="D42" s="61"/>
      <c r="E42" s="60" t="s">
        <v>29</v>
      </c>
      <c r="F42" s="78">
        <v>12</v>
      </c>
      <c r="G42" s="62">
        <v>14</v>
      </c>
      <c r="H42" s="78">
        <v>12</v>
      </c>
      <c r="I42" s="76"/>
      <c r="J42" s="77"/>
      <c r="K42" s="64"/>
      <c r="L42" s="82">
        <v>798</v>
      </c>
      <c r="M42" s="59">
        <f t="shared" si="0"/>
        <v>9576</v>
      </c>
      <c r="N42" s="104"/>
      <c r="O42" s="55"/>
      <c r="P42" s="20"/>
      <c r="Q42" s="20"/>
      <c r="R42" s="19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</row>
    <row r="43" spans="1:42" s="21" customFormat="1" ht="18.75">
      <c r="A43" s="63">
        <v>36</v>
      </c>
      <c r="B43" s="60" t="s">
        <v>65</v>
      </c>
      <c r="C43" s="60" t="s">
        <v>32</v>
      </c>
      <c r="D43" s="61"/>
      <c r="E43" s="60" t="s">
        <v>32</v>
      </c>
      <c r="F43" s="78">
        <v>24</v>
      </c>
      <c r="G43" s="62">
        <v>14</v>
      </c>
      <c r="H43" s="78">
        <v>24</v>
      </c>
      <c r="I43" s="76"/>
      <c r="J43" s="77"/>
      <c r="K43" s="64"/>
      <c r="L43" s="83">
        <v>10925</v>
      </c>
      <c r="M43" s="59">
        <f t="shared" si="0"/>
        <v>262200</v>
      </c>
      <c r="N43" s="104"/>
      <c r="O43" s="55"/>
      <c r="P43" s="20"/>
      <c r="Q43" s="20"/>
      <c r="R43" s="19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</row>
    <row r="44" spans="1:42" s="21" customFormat="1" ht="18.75">
      <c r="A44" s="63">
        <v>37</v>
      </c>
      <c r="B44" s="60" t="s">
        <v>66</v>
      </c>
      <c r="C44" s="60" t="s">
        <v>33</v>
      </c>
      <c r="D44" s="61"/>
      <c r="E44" s="60" t="s">
        <v>33</v>
      </c>
      <c r="F44" s="78">
        <v>1</v>
      </c>
      <c r="G44" s="62">
        <v>14</v>
      </c>
      <c r="H44" s="78">
        <v>1</v>
      </c>
      <c r="I44" s="76"/>
      <c r="J44" s="77"/>
      <c r="K44" s="64"/>
      <c r="L44" s="83">
        <v>10540</v>
      </c>
      <c r="M44" s="59">
        <f t="shared" si="0"/>
        <v>10540</v>
      </c>
      <c r="N44" s="104"/>
      <c r="O44" s="55"/>
      <c r="P44" s="20"/>
      <c r="Q44" s="20"/>
      <c r="R44" s="19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</row>
    <row r="45" spans="1:42" s="21" customFormat="1" ht="18.75">
      <c r="A45" s="63">
        <v>38</v>
      </c>
      <c r="B45" s="60" t="s">
        <v>67</v>
      </c>
      <c r="C45" s="60" t="s">
        <v>34</v>
      </c>
      <c r="D45" s="61" t="e">
        <f>COUNTIF('[1]Support DWDM'!D$2:D$480,B45)</f>
        <v>#VALUE!</v>
      </c>
      <c r="E45" s="60" t="s">
        <v>34</v>
      </c>
      <c r="F45" s="78">
        <v>24</v>
      </c>
      <c r="G45" s="62">
        <v>14</v>
      </c>
      <c r="H45" s="78">
        <v>24</v>
      </c>
      <c r="I45" s="76"/>
      <c r="J45" s="77"/>
      <c r="K45" s="64"/>
      <c r="L45" s="83">
        <v>3330</v>
      </c>
      <c r="M45" s="59">
        <f t="shared" si="0"/>
        <v>79920</v>
      </c>
      <c r="N45" s="104"/>
      <c r="O45" s="55"/>
      <c r="P45" s="20"/>
      <c r="Q45" s="20"/>
      <c r="R45" s="19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</row>
    <row r="46" spans="1:42" s="21" customFormat="1" ht="18.75">
      <c r="A46" s="63">
        <v>39</v>
      </c>
      <c r="B46" s="60" t="s">
        <v>68</v>
      </c>
      <c r="C46" s="60" t="s">
        <v>69</v>
      </c>
      <c r="D46" s="61" t="e">
        <f>COUNTIF('[1]Support DWDM'!D$2:D$480,B46)</f>
        <v>#VALUE!</v>
      </c>
      <c r="E46" s="60" t="s">
        <v>69</v>
      </c>
      <c r="F46" s="78">
        <v>24</v>
      </c>
      <c r="G46" s="62">
        <v>14</v>
      </c>
      <c r="H46" s="78">
        <v>24</v>
      </c>
      <c r="I46" s="76"/>
      <c r="J46" s="77"/>
      <c r="K46" s="64"/>
      <c r="L46" s="83">
        <v>7210</v>
      </c>
      <c r="M46" s="59">
        <f t="shared" si="0"/>
        <v>173040</v>
      </c>
      <c r="N46" s="104"/>
      <c r="O46" s="55"/>
      <c r="P46" s="20"/>
      <c r="Q46" s="20"/>
      <c r="R46" s="19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</row>
    <row r="47" spans="1:42" s="21" customFormat="1" ht="24.6" customHeight="1">
      <c r="A47" s="101"/>
      <c r="B47" s="102"/>
      <c r="C47" s="102"/>
      <c r="D47" s="102"/>
      <c r="E47" s="102"/>
      <c r="F47" s="102"/>
      <c r="G47" s="102"/>
      <c r="H47" s="102"/>
      <c r="I47" s="102"/>
      <c r="J47" s="102"/>
      <c r="K47" s="103"/>
      <c r="L47" s="57" t="s">
        <v>11</v>
      </c>
      <c r="M47" s="56">
        <f>SUM(M8:M46)</f>
        <v>3880636</v>
      </c>
      <c r="N47" s="104"/>
      <c r="O47" s="55"/>
      <c r="P47" s="20"/>
      <c r="Q47" s="20"/>
      <c r="R47" s="19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</row>
    <row r="48" spans="1:42" s="21" customFormat="1" ht="24.6" customHeight="1">
      <c r="A48" s="101"/>
      <c r="B48" s="102"/>
      <c r="C48" s="102"/>
      <c r="D48" s="102"/>
      <c r="E48" s="102"/>
      <c r="F48" s="102"/>
      <c r="G48" s="102"/>
      <c r="H48" s="102"/>
      <c r="I48" s="102"/>
      <c r="J48" s="102"/>
      <c r="K48" s="103"/>
      <c r="L48" s="57" t="s">
        <v>12</v>
      </c>
      <c r="M48" s="56">
        <f>M47*18/118</f>
        <v>591961.42372881353</v>
      </c>
      <c r="N48" s="104"/>
      <c r="O48" s="55"/>
      <c r="P48" s="20"/>
      <c r="Q48" s="20"/>
      <c r="R48" s="19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</row>
    <row r="49" spans="1:42" s="24" customFormat="1" ht="25.5" customHeight="1">
      <c r="A49" s="53"/>
      <c r="B49" s="96" t="s">
        <v>71</v>
      </c>
      <c r="C49" s="96"/>
      <c r="D49" s="96"/>
      <c r="E49" s="96"/>
      <c r="F49" s="38"/>
      <c r="G49" s="38"/>
      <c r="H49" s="38"/>
      <c r="I49" s="38"/>
      <c r="J49" s="38"/>
      <c r="K49" s="38"/>
      <c r="L49" s="39"/>
      <c r="M49" s="39"/>
      <c r="N49" s="49"/>
      <c r="O49" s="28"/>
      <c r="P49" s="23"/>
      <c r="Q49" s="23"/>
      <c r="R49" s="22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1:42" s="24" customFormat="1" ht="21.75" customHeight="1">
      <c r="A50" s="53"/>
      <c r="B50" s="97" t="s">
        <v>72</v>
      </c>
      <c r="C50" s="97"/>
      <c r="D50" s="97"/>
      <c r="E50" s="97"/>
      <c r="F50" s="38"/>
      <c r="G50" s="38"/>
      <c r="H50" s="38"/>
      <c r="I50" s="38"/>
      <c r="J50" s="38"/>
      <c r="K50" s="38"/>
      <c r="L50" s="39"/>
      <c r="M50" s="39"/>
      <c r="N50" s="49"/>
      <c r="O50" s="28"/>
      <c r="P50" s="23"/>
      <c r="Q50" s="23"/>
      <c r="R50" s="22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</row>
    <row r="51" spans="1:42" s="24" customFormat="1" ht="21" customHeight="1">
      <c r="A51" s="53"/>
      <c r="B51" s="97" t="s">
        <v>60</v>
      </c>
      <c r="C51" s="97"/>
      <c r="D51" s="97"/>
      <c r="E51" s="97"/>
      <c r="F51" s="38"/>
      <c r="G51" s="38"/>
      <c r="H51" s="38"/>
      <c r="I51" s="38"/>
      <c r="J51" s="38"/>
      <c r="K51" s="38"/>
      <c r="L51" s="39"/>
      <c r="M51" s="39"/>
      <c r="N51" s="49"/>
      <c r="O51" s="28"/>
      <c r="P51" s="23"/>
      <c r="Q51" s="23"/>
      <c r="R51" s="22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</row>
    <row r="52" spans="1:42" s="24" customFormat="1" ht="19.5" customHeight="1">
      <c r="A52" s="53"/>
      <c r="B52" s="50"/>
      <c r="C52" s="48"/>
      <c r="D52" s="48"/>
      <c r="E52" s="48"/>
      <c r="F52" s="38"/>
      <c r="G52" s="38"/>
      <c r="H52" s="38"/>
      <c r="I52" s="38"/>
      <c r="J52" s="38"/>
      <c r="K52" s="38"/>
      <c r="L52" s="39"/>
      <c r="M52" s="39"/>
      <c r="N52" s="49"/>
      <c r="O52" s="28"/>
      <c r="P52" s="23"/>
      <c r="Q52" s="23"/>
      <c r="R52" s="22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1:42" s="27" customFormat="1" ht="43.5" customHeight="1">
      <c r="A53" s="94" t="s">
        <v>4</v>
      </c>
      <c r="B53" s="95"/>
      <c r="C53" s="98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100"/>
      <c r="R53" s="25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</row>
    <row r="54" spans="1:42" ht="27" customHeight="1">
      <c r="A54" s="84" t="s">
        <v>5</v>
      </c>
      <c r="B54" s="85"/>
      <c r="C54" s="88" t="s">
        <v>13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74"/>
    </row>
    <row r="55" spans="1:42" ht="26.25" customHeight="1">
      <c r="A55" s="86"/>
      <c r="B55" s="87"/>
      <c r="C55" s="72"/>
      <c r="D55" s="73"/>
      <c r="E55" s="90" t="s">
        <v>59</v>
      </c>
      <c r="F55" s="90"/>
      <c r="G55" s="90"/>
      <c r="H55" s="90"/>
      <c r="I55" s="90"/>
      <c r="J55" s="90"/>
      <c r="K55" s="90"/>
      <c r="L55" s="90"/>
      <c r="M55" s="90"/>
      <c r="N55" s="90"/>
      <c r="O55" s="75"/>
      <c r="P55" s="75"/>
      <c r="Q55" s="75"/>
      <c r="R55" s="74"/>
    </row>
  </sheetData>
  <mergeCells count="25">
    <mergeCell ref="E3:K3"/>
    <mergeCell ref="A5:A6"/>
    <mergeCell ref="I5:I6"/>
    <mergeCell ref="K5:K6"/>
    <mergeCell ref="H5:H6"/>
    <mergeCell ref="B5:D6"/>
    <mergeCell ref="N5:N6"/>
    <mergeCell ref="E5:E6"/>
    <mergeCell ref="M5:M6"/>
    <mergeCell ref="L5:L6"/>
    <mergeCell ref="J5:J6"/>
    <mergeCell ref="F5:F6"/>
    <mergeCell ref="G5:G6"/>
    <mergeCell ref="A54:B55"/>
    <mergeCell ref="C54:Q54"/>
    <mergeCell ref="E55:N55"/>
    <mergeCell ref="B7:D7"/>
    <mergeCell ref="A53:B53"/>
    <mergeCell ref="B49:E49"/>
    <mergeCell ref="B51:E51"/>
    <mergeCell ref="C53:Q53"/>
    <mergeCell ref="B50:E50"/>
    <mergeCell ref="A47:K47"/>
    <mergeCell ref="A48:K48"/>
    <mergeCell ref="N8:N48"/>
  </mergeCells>
  <phoneticPr fontId="8" type="noConversion"/>
  <pageMargins left="0.53125" right="0.23622047244094491" top="0.74803149606299213" bottom="0.74803149606299213" header="0.31496062992125984" footer="0.31496062992125984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2012-12-06T05:18:52Z</cp:lastPrinted>
  <dcterms:created xsi:type="dcterms:W3CDTF">2011-10-27T10:58:53Z</dcterms:created>
  <dcterms:modified xsi:type="dcterms:W3CDTF">2013-01-21T03:02:05Z</dcterms:modified>
</cp:coreProperties>
</file>