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5480" windowHeight="8220"/>
  </bookViews>
  <sheets>
    <sheet name="Лист1" sheetId="1" r:id="rId1"/>
    <sheet name="XLR_NoRangeSheet" sheetId="2" state="veryHidden" r:id="rId2"/>
  </sheets>
  <definedNames>
    <definedName name="Query1">Лист1!$A$7:$L$42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Лист1!$A$48:$L$48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D56" i="1"/>
  <c r="K8" l="1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7"/>
  <c r="J42" l="1"/>
  <c r="B5" i="2"/>
  <c r="D57" i="1"/>
  <c r="E56"/>
  <c r="K42" l="1"/>
  <c r="K43"/>
</calcChain>
</file>

<file path=xl/sharedStrings.xml><?xml version="1.0" encoding="utf-8"?>
<sst xmlns="http://schemas.openxmlformats.org/spreadsheetml/2006/main" count="186" uniqueCount="136">
  <si>
    <t>№ п.п.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</si>
  <si>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</si>
  <si>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</si>
  <si>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</si>
  <si>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</si>
  <si>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</si>
  <si>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</si>
  <si>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</si>
  <si>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Eд.изм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</si>
  <si>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</si>
  <si>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</si>
  <si>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</si>
  <si>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</si>
  <si>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</si>
  <si>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</si>
  <si>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</si>
  <si>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</si>
  <si>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</si>
  <si>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 xml:space="preserve">Наименование товара поставщика1 </t>
  </si>
  <si>
    <t>4.2, Developer  (build 122-D7)</t>
  </si>
  <si>
    <t>Query2</t>
  </si>
  <si>
    <t>г.Уфа</t>
  </si>
  <si>
    <t>Поставка оборудования DWDM</t>
  </si>
  <si>
    <t>, тел. , эл.почта:</t>
  </si>
  <si>
    <t/>
  </si>
  <si>
    <t>02.11.2015</t>
  </si>
  <si>
    <t>Бадьина Лилия Альбертовна</t>
  </si>
  <si>
    <t>(347)221-57-43</t>
  </si>
  <si>
    <t>38993</t>
  </si>
  <si>
    <t>КАБЕЛЬ 15454-M-USBCBL</t>
  </si>
  <si>
    <t>Кабель USB для определения пассивных устройств</t>
  </si>
  <si>
    <t>шт</t>
  </si>
  <si>
    <t>38990</t>
  </si>
  <si>
    <t>КОМПЕНСАТОР ДИСПЕРСИИ 15216-DCU-1350</t>
  </si>
  <si>
    <t>Компенсатор дисперсии DCU, 1350 пс/нм</t>
  </si>
  <si>
    <t>39000</t>
  </si>
  <si>
    <t>ПОДДЕРЖКА СЕРВИСНАЯ CON-SNT-15454SM2</t>
  </si>
  <si>
    <t>Сертификат технической поддержки типа 8x5xNBD</t>
  </si>
  <si>
    <t>39005</t>
  </si>
  <si>
    <t>ПОДДЕРЖКА СЕРВИСНАЯ CON-SNT-DCU1550</t>
  </si>
  <si>
    <t>39004</t>
  </si>
  <si>
    <t>ПОДДЕРЖКА СЕРВИСНАЯ CON-SNT-DCU1950</t>
  </si>
  <si>
    <t>38996</t>
  </si>
  <si>
    <t>ПОДДЕРЖКА СЕРВИСНАЯ CON-SNT-N10GSRM</t>
  </si>
  <si>
    <t>38997</t>
  </si>
  <si>
    <t>ПОДДЕРЖКА СЕРВИСНАЯ CON-SNT-XC10GC</t>
  </si>
  <si>
    <t>41380</t>
  </si>
  <si>
    <t>ВЕНТИЛЯТОР 15454-М6-FTA2</t>
  </si>
  <si>
    <t>Вентиляторный блок</t>
  </si>
  <si>
    <t>41383</t>
  </si>
  <si>
    <t>ДИСПЛЕЙ 15454-М6-LCD</t>
  </si>
  <si>
    <t>Дисплей</t>
  </si>
  <si>
    <t>41391</t>
  </si>
  <si>
    <t>КАБЕЛЬ ОПТИЧЕСКИЙ 15454-MPO-MPO</t>
  </si>
  <si>
    <t>Многоволоконный патчкорд - MPO to MPO</t>
  </si>
  <si>
    <t>41385</t>
  </si>
  <si>
    <t>КАБЕЛЬ ПИТАНИЯ ЛЕВЫЙ 15454-M6-DCCBL-LE, 10 М</t>
  </si>
  <si>
    <t>Кабель питания левый</t>
  </si>
  <si>
    <t>41398</t>
  </si>
  <si>
    <t>ПАТЧ-ПАНЕЛЬ ОПТИЧЕСКАЯ 15454-PP-4-SMR</t>
  </si>
  <si>
    <t>Патч-панель оптическая для подключения 4-х направлений</t>
  </si>
  <si>
    <t>41428</t>
  </si>
  <si>
    <t>ТРАНСИВЕР ONS-XC-10G-SR-MM</t>
  </si>
  <si>
    <t>Оптический трансивер XFP - 10GB, разъем LC, 850 nm, SR, MM</t>
  </si>
  <si>
    <t>41387</t>
  </si>
  <si>
    <t>ТРАНСИВЕР КАНАЛА УПРАВЛЕНИЯ ONS-SE-155-1510</t>
  </si>
  <si>
    <t>Трансивер канала управления SFP - ОС3/STM1 CWDM, разъем LC,1510 нм</t>
  </si>
  <si>
    <t>41430</t>
  </si>
  <si>
    <t>ТРАНСИВЕР ПЕРЕНАСТРАИВАЕМЫЙ ONS-XC-10G-C</t>
  </si>
  <si>
    <t>Оптический трансивер перенастраиваемый  C-диапазон, XFP- 10GB, разъем LC, дальность 80 км</t>
  </si>
  <si>
    <t>41426</t>
  </si>
  <si>
    <t>УСИЛИТЕЛЬ / ПРЕДУСИЛИТЕЛЬ ОПТИЧЕСКИЙ 15454-OPT-AMP-C</t>
  </si>
  <si>
    <t>Усилитель оптический для ONS15454</t>
  </si>
  <si>
    <t>41384</t>
  </si>
  <si>
    <t>ШАССИ 15454-М6-SA</t>
  </si>
  <si>
    <t>Шасси</t>
  </si>
  <si>
    <t>38982</t>
  </si>
  <si>
    <t>МУЛЬТИПЛЕКСОР ПЕРЕНАСТРАИВАЕМЫЙ 15454-SMR2-LIC</t>
  </si>
  <si>
    <t>Мультиплексор ввода/вывода для ONS15454, C-диапазон, 10 лицензированных длин волн</t>
  </si>
  <si>
    <t>41924</t>
  </si>
  <si>
    <t>МОДУЛЬ УПРАВЛЕНИЯ 15454-M-TNCE-K9</t>
  </si>
  <si>
    <t>Модуль управления</t>
  </si>
  <si>
    <t>41926</t>
  </si>
  <si>
    <t>ОБЕСПЕЧЕНИЕ ПРОГРАММНОЕ 15454-R9,6,0SWK9</t>
  </si>
  <si>
    <t>ПО 15454 ETSI MSTP R9.8.0 SW,  Pre-loaded on TCC3, TNC/E, TSC/E</t>
  </si>
  <si>
    <t>41927</t>
  </si>
  <si>
    <t>ДВЕРКА ДЛЯ ШАССИ 15454-М6-DR</t>
  </si>
  <si>
    <t>Дверка для шасси 15454-M6-SA=</t>
  </si>
  <si>
    <t>41928</t>
  </si>
  <si>
    <t>МОДУЛЬ ВНЕШНИХ СОЕДИНЕНИЙ 15454-М6-ECU2</t>
  </si>
  <si>
    <t>Модуль внешних соединений</t>
  </si>
  <si>
    <t>41929</t>
  </si>
  <si>
    <t>БЛОК ПИТАНИЯ 15454-M6-DC</t>
  </si>
  <si>
    <t>Блок питания</t>
  </si>
  <si>
    <t>41930</t>
  </si>
  <si>
    <t>КАБЕЛЬ ПИТАНИЯ ПРАВЫЙ 15454-M6-DCCBL-RE</t>
  </si>
  <si>
    <t>Кабель питания правый</t>
  </si>
  <si>
    <t>41932</t>
  </si>
  <si>
    <t>МУЛЬТИПЛЕКСОР ПАССИВНЫЙ 15216-EF-ODD-LIC</t>
  </si>
  <si>
    <t>Пассивный MUX/DEMUX для подключения оптических каналов</t>
  </si>
  <si>
    <t>42504</t>
  </si>
  <si>
    <t>ПОДДЕРЖКА СЕРВИСНАЯ CON-SNT-4PP4SMR</t>
  </si>
  <si>
    <t>42506</t>
  </si>
  <si>
    <t>ПОДДЕРЖКА СЕРВИСНАЯ CON-SNT-1551510</t>
  </si>
  <si>
    <t>43404</t>
  </si>
  <si>
    <t>ОБЕСПЕЧЕНИЕ ПРОГРАММНОЕ SF15454ME-R9.6.0K9</t>
  </si>
  <si>
    <t>Программное обеспечение для ONS15454</t>
  </si>
  <si>
    <t>43406</t>
  </si>
  <si>
    <t>КОМПЕНСАТОР ДИСПЕРСИИ 15216-DCU-1950</t>
  </si>
  <si>
    <t>Устройство, предназначенное для компенсации хроматической дисперсии</t>
  </si>
  <si>
    <t>43407</t>
  </si>
  <si>
    <t>КОМПЕНСАТОР ДИСПЕРСИИ 15216-DCU-1550</t>
  </si>
  <si>
    <t>43409</t>
  </si>
  <si>
    <t>ПОДДЕРЖКА СЕРВИСНАЯ CON-SNT-15216EFO</t>
  </si>
  <si>
    <t>43410</t>
  </si>
  <si>
    <t>ПОДДЕРЖКА СЕРВИСНАЯ CON-SNT-15454M6S</t>
  </si>
  <si>
    <t>43412</t>
  </si>
  <si>
    <t>ПОДДЕРЖКА СЕРВИСНАЯ CON-SNT-MTNCEK9</t>
  </si>
  <si>
    <t>43623</t>
  </si>
  <si>
    <t>КАБЕЛЬ ОПТИЧЕСКИЙ 15454-MPO-MPO-8</t>
  </si>
  <si>
    <t>Многоволоконный патчкорд - MPO to MPO, 8 метров</t>
  </si>
  <si>
    <t>43624</t>
  </si>
  <si>
    <t>ПОДДЕРЖКА СЕРВИСНАЯ CON-SNT-OPTAMPC</t>
  </si>
  <si>
    <t xml:space="preserve">ЛОТ 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</si>
  <si>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18 148 353,862</t>
    </r>
    <r>
      <rPr>
        <sz val="11"/>
        <color theme="1"/>
        <rFont val="Calibri"/>
        <family val="2"/>
        <charset val="204"/>
        <scheme val="minor"/>
      </rPr>
      <t>______  руб. (с НДС)</t>
    </r>
  </si>
  <si>
    <r>
      <t xml:space="preserve">Объем может быть изменен на </t>
    </r>
    <r>
      <rPr>
        <b/>
        <sz val="11"/>
        <color theme="1"/>
        <rFont val="Calibri"/>
        <family val="2"/>
        <charset val="204"/>
        <scheme val="minor"/>
      </rPr>
      <t>30%</t>
    </r>
    <r>
      <rPr>
        <sz val="11"/>
        <color theme="1"/>
        <rFont val="Calibri"/>
        <family val="2"/>
        <charset val="204"/>
        <scheme val="minor"/>
      </rPr>
      <t xml:space="preserve"> без изменения стоимости единицы</t>
    </r>
  </si>
  <si>
    <t>3 кв. 12.10.2015</t>
  </si>
  <si>
    <t>до 12 октября 2015г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</si>
  <si>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</si>
  <si>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Начальник отдела развития  Тимофеев И.А. 8-901-8173579, 8-347-2215478</t>
  </si>
  <si>
    <t>Дельмухаметов Олег Равилевич  тел. (347)221-54-75, эл.почта: Delmukhametov@bashtel.ru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</si>
  <si>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</si>
  <si>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Место доставки</t>
  </si>
  <si>
    <t>Куратор Начальник ОР</t>
  </si>
  <si>
    <t>Тимофеев И.А.</t>
  </si>
  <si>
    <t xml:space="preserve">Поставщик обязан предоставить вместе с Товаром следующие сопроводительные документы:
1) Паспорт ; Техническое описание поставляемого Товара; Инструкция на русском языке;
2)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лет; Техническая поддержка на оборудование должна предоставляться на 2 года с момента поставки оборудования.                                                                                                                                                                                                                              4) После заключения договора, поставщик должен предоставить сертификат расширенной гарантии Cisco с указанием количества и состава оборудования (Product ID).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Поставщик должен быть авторизированным партнером Cisco Systems; поставщик должен предоставить письмо авторизации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</si>
</sst>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2" fillId="0" borderId="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57"/>
  <sheetViews>
    <sheetView tabSelected="1" workbookViewId="0">
      <selection activeCell="E51" sqref="E51:K53"/>
    </sheetView>
  </sheetViews>
  <sheetFormatPr defaultRowHeight="15"/>
  <cols>
    <col min="1" max="1" width="0.85546875" customWidth="1"/>
    <col min="2" max="2" width="8.42578125" customWidth="1"/>
    <col min="3" max="3" width="8.42578125" style="13" customWidth="1"/>
    <col min="4" max="4" width="34.42578125" customWidth="1"/>
    <col min="5" max="5" width="34.28515625" style="13" customWidth="1"/>
    <col min="6" max="6" width="4.85546875" customWidth="1"/>
    <col min="7" max="7" width="10.42578125" customWidth="1"/>
    <col min="9" max="9" width="12.7109375" customWidth="1"/>
    <col min="10" max="10" width="17.85546875" customWidth="1"/>
    <col min="11" max="11" width="16.85546875" customWidth="1"/>
    <col min="12" max="12" width="3.28515625" customWidth="1"/>
  </cols>
  <sheetData>
    <row r="1" spans="1:17">
      <c r="K1" s="18" t="s">
        <v>13</v>
      </c>
    </row>
    <row r="2" spans="1:17">
      <c r="B2" s="34" t="s">
        <v>6</v>
      </c>
      <c r="C2" s="34"/>
      <c r="D2" s="34"/>
      <c r="E2" s="34"/>
      <c r="F2" s="34"/>
      <c r="G2" s="34"/>
      <c r="H2" s="34"/>
      <c r="I2" s="34"/>
      <c r="J2" s="34"/>
      <c r="K2" s="34"/>
    </row>
    <row r="3" spans="1:17">
      <c r="B3" t="s">
        <v>123</v>
      </c>
      <c r="D3" s="11" t="s">
        <v>22</v>
      </c>
      <c r="E3" s="11"/>
      <c r="F3" s="17"/>
      <c r="L3" s="6"/>
    </row>
    <row r="4" spans="1:17">
      <c r="B4" s="37" t="s">
        <v>0</v>
      </c>
      <c r="C4" s="42" t="s">
        <v>17</v>
      </c>
      <c r="D4" s="37" t="s">
        <v>15</v>
      </c>
      <c r="E4" s="42" t="s">
        <v>18</v>
      </c>
      <c r="F4" s="37" t="s">
        <v>8</v>
      </c>
      <c r="G4" s="35" t="s">
        <v>9</v>
      </c>
      <c r="H4" s="35"/>
      <c r="I4" s="40" t="s">
        <v>10</v>
      </c>
      <c r="J4" s="38" t="s">
        <v>11</v>
      </c>
      <c r="K4" s="45" t="s">
        <v>16</v>
      </c>
    </row>
    <row r="5" spans="1:17" s="5" customFormat="1" ht="48.75" customHeight="1">
      <c r="B5" s="37"/>
      <c r="C5" s="43"/>
      <c r="D5" s="37"/>
      <c r="E5" s="43"/>
      <c r="F5" s="37"/>
      <c r="G5" s="4" t="s">
        <v>126</v>
      </c>
      <c r="H5" s="4" t="s">
        <v>14</v>
      </c>
      <c r="I5" s="41"/>
      <c r="J5" s="39"/>
      <c r="K5" s="45"/>
    </row>
    <row r="6" spans="1:17">
      <c r="B6" s="1">
        <v>1</v>
      </c>
      <c r="C6" s="23">
        <v>2</v>
      </c>
      <c r="D6" s="1">
        <v>3</v>
      </c>
      <c r="E6" s="24">
        <v>4</v>
      </c>
      <c r="F6" s="1">
        <v>5</v>
      </c>
      <c r="G6" s="10">
        <v>6</v>
      </c>
      <c r="H6" s="10">
        <v>7</v>
      </c>
      <c r="I6" s="1">
        <v>8</v>
      </c>
      <c r="J6" s="10">
        <v>9</v>
      </c>
      <c r="K6" s="10">
        <v>10</v>
      </c>
    </row>
    <row r="7" spans="1:17" ht="30">
      <c r="A7" s="13"/>
      <c r="B7" s="12">
        <v>1</v>
      </c>
      <c r="C7" s="12" t="s">
        <v>28</v>
      </c>
      <c r="D7" s="2" t="s">
        <v>29</v>
      </c>
      <c r="E7" s="2" t="s">
        <v>30</v>
      </c>
      <c r="F7" s="7" t="s">
        <v>31</v>
      </c>
      <c r="G7" s="22">
        <v>4</v>
      </c>
      <c r="H7" s="22">
        <v>4</v>
      </c>
      <c r="I7" s="9">
        <v>1844.4</v>
      </c>
      <c r="J7" s="9">
        <v>7377.6</v>
      </c>
      <c r="K7" s="8">
        <f>J7*1.18</f>
        <v>8705.5679999999993</v>
      </c>
      <c r="L7" s="13"/>
    </row>
    <row r="8" spans="1:17" ht="30">
      <c r="A8" s="13"/>
      <c r="B8" s="12">
        <v>2</v>
      </c>
      <c r="C8" s="12" t="s">
        <v>32</v>
      </c>
      <c r="D8" s="2" t="s">
        <v>33</v>
      </c>
      <c r="E8" s="2" t="s">
        <v>34</v>
      </c>
      <c r="F8" s="7" t="s">
        <v>31</v>
      </c>
      <c r="G8" s="22">
        <v>2</v>
      </c>
      <c r="H8" s="22">
        <v>2</v>
      </c>
      <c r="I8" s="9">
        <v>349736.4</v>
      </c>
      <c r="J8" s="9">
        <v>699472.8</v>
      </c>
      <c r="K8" s="8">
        <f t="shared" ref="K8:K42" si="0">J8*1.18</f>
        <v>825377.90399999998</v>
      </c>
      <c r="L8" s="13"/>
    </row>
    <row r="9" spans="1:17" s="13" customFormat="1" ht="30">
      <c r="B9" s="12">
        <v>3</v>
      </c>
      <c r="C9" s="12" t="s">
        <v>35</v>
      </c>
      <c r="D9" s="2" t="s">
        <v>36</v>
      </c>
      <c r="E9" s="2" t="s">
        <v>37</v>
      </c>
      <c r="F9" s="7" t="s">
        <v>31</v>
      </c>
      <c r="G9" s="22">
        <v>10</v>
      </c>
      <c r="H9" s="22">
        <v>10</v>
      </c>
      <c r="I9" s="9">
        <v>42844.14</v>
      </c>
      <c r="J9" s="9">
        <v>428441.4</v>
      </c>
      <c r="K9" s="8">
        <f t="shared" si="0"/>
        <v>505560.85200000001</v>
      </c>
    </row>
    <row r="10" spans="1:17" s="13" customFormat="1" ht="30">
      <c r="B10" s="12">
        <v>4</v>
      </c>
      <c r="C10" s="12" t="s">
        <v>38</v>
      </c>
      <c r="D10" s="2" t="s">
        <v>39</v>
      </c>
      <c r="E10" s="2" t="s">
        <v>39</v>
      </c>
      <c r="F10" s="7" t="s">
        <v>31</v>
      </c>
      <c r="G10" s="22">
        <v>4</v>
      </c>
      <c r="H10" s="22">
        <v>4</v>
      </c>
      <c r="I10" s="9">
        <v>12317</v>
      </c>
      <c r="J10" s="9">
        <v>49268</v>
      </c>
      <c r="K10" s="8">
        <f t="shared" si="0"/>
        <v>58136.24</v>
      </c>
    </row>
    <row r="11" spans="1:17" ht="30">
      <c r="A11" s="13"/>
      <c r="B11" s="12">
        <v>5</v>
      </c>
      <c r="C11" s="12" t="s">
        <v>40</v>
      </c>
      <c r="D11" s="2" t="s">
        <v>41</v>
      </c>
      <c r="E11" s="2" t="s">
        <v>41</v>
      </c>
      <c r="F11" s="7" t="s">
        <v>31</v>
      </c>
      <c r="G11" s="22">
        <v>2</v>
      </c>
      <c r="H11" s="22">
        <v>2</v>
      </c>
      <c r="I11" s="9">
        <v>14766</v>
      </c>
      <c r="J11" s="9">
        <v>29532</v>
      </c>
      <c r="K11" s="8">
        <f t="shared" si="0"/>
        <v>34847.759999999995</v>
      </c>
      <c r="L11" s="13"/>
    </row>
    <row r="12" spans="1:17" ht="30">
      <c r="A12" s="13"/>
      <c r="B12" s="12">
        <v>6</v>
      </c>
      <c r="C12" s="12" t="s">
        <v>42</v>
      </c>
      <c r="D12" s="2" t="s">
        <v>43</v>
      </c>
      <c r="E12" s="2" t="s">
        <v>37</v>
      </c>
      <c r="F12" s="7" t="s">
        <v>31</v>
      </c>
      <c r="G12" s="22">
        <v>14</v>
      </c>
      <c r="H12" s="22">
        <v>14</v>
      </c>
      <c r="I12" s="9">
        <v>4563.3</v>
      </c>
      <c r="J12" s="9">
        <v>63886.2</v>
      </c>
      <c r="K12" s="8">
        <f t="shared" si="0"/>
        <v>75385.715999999986</v>
      </c>
      <c r="L12" s="13"/>
    </row>
    <row r="13" spans="1:17" ht="30">
      <c r="A13" s="13"/>
      <c r="B13" s="12">
        <v>7</v>
      </c>
      <c r="C13" s="12" t="s">
        <v>44</v>
      </c>
      <c r="D13" s="2" t="s">
        <v>45</v>
      </c>
      <c r="E13" s="2" t="s">
        <v>45</v>
      </c>
      <c r="F13" s="7" t="s">
        <v>31</v>
      </c>
      <c r="G13" s="22">
        <v>12</v>
      </c>
      <c r="H13" s="22">
        <v>12</v>
      </c>
      <c r="I13" s="9">
        <v>37200</v>
      </c>
      <c r="J13" s="9">
        <v>446400</v>
      </c>
      <c r="K13" s="8">
        <f t="shared" si="0"/>
        <v>526752</v>
      </c>
      <c r="L13" s="13"/>
      <c r="M13" s="3"/>
      <c r="N13" s="3"/>
      <c r="O13" s="3"/>
      <c r="P13" s="3"/>
      <c r="Q13" s="3"/>
    </row>
    <row r="14" spans="1:17">
      <c r="A14" s="13"/>
      <c r="B14" s="12">
        <v>8</v>
      </c>
      <c r="C14" s="12" t="s">
        <v>46</v>
      </c>
      <c r="D14" s="2" t="s">
        <v>47</v>
      </c>
      <c r="E14" s="2" t="s">
        <v>48</v>
      </c>
      <c r="F14" s="7" t="s">
        <v>31</v>
      </c>
      <c r="G14" s="22">
        <v>2</v>
      </c>
      <c r="H14" s="22">
        <v>2</v>
      </c>
      <c r="I14" s="9">
        <v>4600.3999999999996</v>
      </c>
      <c r="J14" s="9">
        <v>9200.7999999999993</v>
      </c>
      <c r="K14" s="8">
        <f t="shared" si="0"/>
        <v>10856.943999999998</v>
      </c>
      <c r="L14" s="13"/>
    </row>
    <row r="15" spans="1:17">
      <c r="A15" s="13"/>
      <c r="B15" s="12">
        <v>9</v>
      </c>
      <c r="C15" s="12" t="s">
        <v>49</v>
      </c>
      <c r="D15" s="2" t="s">
        <v>50</v>
      </c>
      <c r="E15" s="2" t="s">
        <v>51</v>
      </c>
      <c r="F15" s="7" t="s">
        <v>31</v>
      </c>
      <c r="G15" s="22">
        <v>2</v>
      </c>
      <c r="H15" s="22">
        <v>2</v>
      </c>
      <c r="I15" s="9">
        <v>1844.4</v>
      </c>
      <c r="J15" s="9">
        <v>3688.8</v>
      </c>
      <c r="K15" s="8">
        <f t="shared" si="0"/>
        <v>4352.7839999999997</v>
      </c>
      <c r="L15" s="13"/>
    </row>
    <row r="16" spans="1:17" s="13" customFormat="1" ht="30">
      <c r="B16" s="12">
        <v>10</v>
      </c>
      <c r="C16" s="12" t="s">
        <v>52</v>
      </c>
      <c r="D16" s="2" t="s">
        <v>53</v>
      </c>
      <c r="E16" s="2" t="s">
        <v>54</v>
      </c>
      <c r="F16" s="7" t="s">
        <v>31</v>
      </c>
      <c r="G16" s="22">
        <v>6</v>
      </c>
      <c r="H16" s="22">
        <v>6</v>
      </c>
      <c r="I16" s="9">
        <v>21560</v>
      </c>
      <c r="J16" s="9">
        <v>129360</v>
      </c>
      <c r="K16" s="8">
        <f t="shared" si="0"/>
        <v>152644.79999999999</v>
      </c>
    </row>
    <row r="17" spans="1:12" s="13" customFormat="1" ht="30">
      <c r="B17" s="12">
        <v>11</v>
      </c>
      <c r="C17" s="12" t="s">
        <v>55</v>
      </c>
      <c r="D17" s="2" t="s">
        <v>56</v>
      </c>
      <c r="E17" s="2" t="s">
        <v>57</v>
      </c>
      <c r="F17" s="7" t="s">
        <v>31</v>
      </c>
      <c r="G17" s="22">
        <v>2</v>
      </c>
      <c r="H17" s="22">
        <v>2</v>
      </c>
      <c r="I17" s="9">
        <v>6900.6</v>
      </c>
      <c r="J17" s="9">
        <v>13801.2</v>
      </c>
      <c r="K17" s="8">
        <f t="shared" si="0"/>
        <v>16285.415999999999</v>
      </c>
    </row>
    <row r="18" spans="1:12" ht="30">
      <c r="A18" s="13"/>
      <c r="B18" s="12">
        <v>12</v>
      </c>
      <c r="C18" s="12" t="s">
        <v>58</v>
      </c>
      <c r="D18" s="2" t="s">
        <v>59</v>
      </c>
      <c r="E18" s="2" t="s">
        <v>60</v>
      </c>
      <c r="F18" s="7" t="s">
        <v>31</v>
      </c>
      <c r="G18" s="22">
        <v>1</v>
      </c>
      <c r="H18" s="22">
        <v>1</v>
      </c>
      <c r="I18" s="9">
        <v>183973.6</v>
      </c>
      <c r="J18" s="9">
        <v>183973.6</v>
      </c>
      <c r="K18" s="8">
        <f t="shared" si="0"/>
        <v>217088.848</v>
      </c>
      <c r="L18" s="13"/>
    </row>
    <row r="19" spans="1:12" ht="30">
      <c r="A19" s="13"/>
      <c r="B19" s="12">
        <v>13</v>
      </c>
      <c r="C19" s="12" t="s">
        <v>61</v>
      </c>
      <c r="D19" s="2" t="s">
        <v>62</v>
      </c>
      <c r="E19" s="2" t="s">
        <v>63</v>
      </c>
      <c r="F19" s="7" t="s">
        <v>31</v>
      </c>
      <c r="G19" s="22">
        <v>7</v>
      </c>
      <c r="H19" s="22">
        <v>7</v>
      </c>
      <c r="I19" s="9">
        <v>57492</v>
      </c>
      <c r="J19" s="9">
        <v>402444</v>
      </c>
      <c r="K19" s="8">
        <f t="shared" si="0"/>
        <v>474883.92</v>
      </c>
      <c r="L19" s="13"/>
    </row>
    <row r="20" spans="1:12" s="13" customFormat="1" ht="30.75" customHeight="1">
      <c r="B20" s="12">
        <v>14</v>
      </c>
      <c r="C20" s="12" t="s">
        <v>64</v>
      </c>
      <c r="D20" s="2" t="s">
        <v>65</v>
      </c>
      <c r="E20" s="2" t="s">
        <v>66</v>
      </c>
      <c r="F20" s="7" t="s">
        <v>31</v>
      </c>
      <c r="G20" s="22">
        <v>6</v>
      </c>
      <c r="H20" s="22">
        <v>6</v>
      </c>
      <c r="I20" s="9">
        <v>48293.599999999999</v>
      </c>
      <c r="J20" s="9">
        <v>289761.59999999998</v>
      </c>
      <c r="K20" s="8">
        <f t="shared" si="0"/>
        <v>341918.68799999997</v>
      </c>
    </row>
    <row r="21" spans="1:12" ht="60">
      <c r="A21" s="13"/>
      <c r="B21" s="12">
        <v>15</v>
      </c>
      <c r="C21" s="12" t="s">
        <v>67</v>
      </c>
      <c r="D21" s="2" t="s">
        <v>68</v>
      </c>
      <c r="E21" s="2" t="s">
        <v>69</v>
      </c>
      <c r="F21" s="7" t="s">
        <v>31</v>
      </c>
      <c r="G21" s="22">
        <v>6</v>
      </c>
      <c r="H21" s="22">
        <v>6</v>
      </c>
      <c r="I21" s="9">
        <v>589288</v>
      </c>
      <c r="J21" s="9">
        <v>3535728</v>
      </c>
      <c r="K21" s="8">
        <f t="shared" si="0"/>
        <v>4172159.0399999996</v>
      </c>
      <c r="L21" s="13"/>
    </row>
    <row r="22" spans="1:12" s="13" customFormat="1" ht="30">
      <c r="B22" s="12">
        <v>16</v>
      </c>
      <c r="C22" s="12" t="s">
        <v>70</v>
      </c>
      <c r="D22" s="2" t="s">
        <v>71</v>
      </c>
      <c r="E22" s="2" t="s">
        <v>72</v>
      </c>
      <c r="F22" s="7" t="s">
        <v>31</v>
      </c>
      <c r="G22" s="22">
        <v>3</v>
      </c>
      <c r="H22" s="22">
        <v>3</v>
      </c>
      <c r="I22" s="9">
        <v>684500</v>
      </c>
      <c r="J22" s="9">
        <v>2053500</v>
      </c>
      <c r="K22" s="8">
        <f t="shared" si="0"/>
        <v>2423130</v>
      </c>
    </row>
    <row r="23" spans="1:12">
      <c r="A23" s="13"/>
      <c r="B23" s="12">
        <v>17</v>
      </c>
      <c r="C23" s="12" t="s">
        <v>73</v>
      </c>
      <c r="D23" s="2" t="s">
        <v>74</v>
      </c>
      <c r="E23" s="2" t="s">
        <v>75</v>
      </c>
      <c r="F23" s="7" t="s">
        <v>31</v>
      </c>
      <c r="G23" s="22">
        <v>2</v>
      </c>
      <c r="H23" s="22">
        <v>2</v>
      </c>
      <c r="I23" s="9">
        <v>18401.599999999999</v>
      </c>
      <c r="J23" s="9">
        <v>36803.199999999997</v>
      </c>
      <c r="K23" s="8">
        <f t="shared" si="0"/>
        <v>43427.775999999991</v>
      </c>
      <c r="L23" s="13"/>
    </row>
    <row r="24" spans="1:12" ht="45">
      <c r="A24" s="13"/>
      <c r="B24" s="12">
        <v>18</v>
      </c>
      <c r="C24" s="12" t="s">
        <v>76</v>
      </c>
      <c r="D24" s="2" t="s">
        <v>77</v>
      </c>
      <c r="E24" s="2" t="s">
        <v>78</v>
      </c>
      <c r="F24" s="7" t="s">
        <v>31</v>
      </c>
      <c r="G24" s="22">
        <v>5</v>
      </c>
      <c r="H24" s="22">
        <v>5</v>
      </c>
      <c r="I24" s="9">
        <v>844078</v>
      </c>
      <c r="J24" s="9">
        <v>4220390</v>
      </c>
      <c r="K24" s="8">
        <f t="shared" si="0"/>
        <v>4980060.2</v>
      </c>
      <c r="L24" s="13"/>
    </row>
    <row r="25" spans="1:12" ht="30">
      <c r="A25" s="13"/>
      <c r="B25" s="12">
        <v>19</v>
      </c>
      <c r="C25" s="12" t="s">
        <v>79</v>
      </c>
      <c r="D25" s="2" t="s">
        <v>80</v>
      </c>
      <c r="E25" s="2" t="s">
        <v>81</v>
      </c>
      <c r="F25" s="7" t="s">
        <v>31</v>
      </c>
      <c r="G25" s="22">
        <v>4</v>
      </c>
      <c r="H25" s="22">
        <v>4</v>
      </c>
      <c r="I25" s="9">
        <v>149481.20000000001</v>
      </c>
      <c r="J25" s="9">
        <v>597924.80000000005</v>
      </c>
      <c r="K25" s="8">
        <f t="shared" si="0"/>
        <v>705551.26399999997</v>
      </c>
      <c r="L25" s="13"/>
    </row>
    <row r="26" spans="1:12" ht="30">
      <c r="A26" s="13"/>
      <c r="B26" s="12">
        <v>20</v>
      </c>
      <c r="C26" s="12" t="s">
        <v>82</v>
      </c>
      <c r="D26" s="2" t="s">
        <v>83</v>
      </c>
      <c r="E26" s="2" t="s">
        <v>84</v>
      </c>
      <c r="F26" s="7" t="s">
        <v>31</v>
      </c>
      <c r="G26" s="22">
        <v>2</v>
      </c>
      <c r="H26" s="22">
        <v>2</v>
      </c>
      <c r="I26" s="9">
        <v>45876.800000000003</v>
      </c>
      <c r="J26" s="9">
        <v>91753.600000000006</v>
      </c>
      <c r="K26" s="8">
        <f t="shared" si="0"/>
        <v>108269.24800000001</v>
      </c>
      <c r="L26" s="13"/>
    </row>
    <row r="27" spans="1:12">
      <c r="A27" s="13"/>
      <c r="B27" s="12">
        <v>21</v>
      </c>
      <c r="C27" s="12" t="s">
        <v>85</v>
      </c>
      <c r="D27" s="2" t="s">
        <v>86</v>
      </c>
      <c r="E27" s="2" t="s">
        <v>87</v>
      </c>
      <c r="F27" s="7" t="s">
        <v>31</v>
      </c>
      <c r="G27" s="22">
        <v>2</v>
      </c>
      <c r="H27" s="22">
        <v>2</v>
      </c>
      <c r="I27" s="9">
        <v>922.2</v>
      </c>
      <c r="J27" s="9">
        <v>1844.4</v>
      </c>
      <c r="K27" s="8">
        <f t="shared" si="0"/>
        <v>2176.3919999999998</v>
      </c>
      <c r="L27" s="13"/>
    </row>
    <row r="28" spans="1:12" ht="30">
      <c r="A28" s="13"/>
      <c r="B28" s="12">
        <v>22</v>
      </c>
      <c r="C28" s="12" t="s">
        <v>88</v>
      </c>
      <c r="D28" s="2" t="s">
        <v>89</v>
      </c>
      <c r="E28" s="2" t="s">
        <v>90</v>
      </c>
      <c r="F28" s="7" t="s">
        <v>31</v>
      </c>
      <c r="G28" s="22">
        <v>2</v>
      </c>
      <c r="H28" s="22">
        <v>2</v>
      </c>
      <c r="I28" s="9">
        <v>3445</v>
      </c>
      <c r="J28" s="9">
        <v>6890</v>
      </c>
      <c r="K28" s="8">
        <f t="shared" si="0"/>
        <v>8130.2</v>
      </c>
      <c r="L28" s="13"/>
    </row>
    <row r="29" spans="1:12">
      <c r="A29" s="13"/>
      <c r="B29" s="12">
        <v>23</v>
      </c>
      <c r="C29" s="12" t="s">
        <v>91</v>
      </c>
      <c r="D29" s="2" t="s">
        <v>92</v>
      </c>
      <c r="E29" s="2" t="s">
        <v>93</v>
      </c>
      <c r="F29" s="7" t="s">
        <v>31</v>
      </c>
      <c r="G29" s="22">
        <v>4</v>
      </c>
      <c r="H29" s="22">
        <v>4</v>
      </c>
      <c r="I29" s="9">
        <v>2872.6</v>
      </c>
      <c r="J29" s="9">
        <v>11490.4</v>
      </c>
      <c r="K29" s="8">
        <f t="shared" si="0"/>
        <v>13558.671999999999</v>
      </c>
      <c r="L29" s="13"/>
    </row>
    <row r="30" spans="1:12" ht="30">
      <c r="A30" s="13"/>
      <c r="B30" s="12">
        <v>24</v>
      </c>
      <c r="C30" s="12" t="s">
        <v>94</v>
      </c>
      <c r="D30" s="2" t="s">
        <v>95</v>
      </c>
      <c r="E30" s="2" t="s">
        <v>96</v>
      </c>
      <c r="F30" s="7" t="s">
        <v>31</v>
      </c>
      <c r="G30" s="22">
        <v>2</v>
      </c>
      <c r="H30" s="22">
        <v>2</v>
      </c>
      <c r="I30" s="9">
        <v>6900.6</v>
      </c>
      <c r="J30" s="9">
        <v>13801.2</v>
      </c>
      <c r="K30" s="8">
        <f t="shared" si="0"/>
        <v>16285.415999999999</v>
      </c>
      <c r="L30" s="13"/>
    </row>
    <row r="31" spans="1:12" ht="30">
      <c r="A31" s="13"/>
      <c r="B31" s="12">
        <v>25</v>
      </c>
      <c r="C31" s="12" t="s">
        <v>97</v>
      </c>
      <c r="D31" s="2" t="s">
        <v>98</v>
      </c>
      <c r="E31" s="2" t="s">
        <v>99</v>
      </c>
      <c r="F31" s="7" t="s">
        <v>31</v>
      </c>
      <c r="G31" s="22">
        <v>3</v>
      </c>
      <c r="H31" s="22">
        <v>3</v>
      </c>
      <c r="I31" s="9">
        <v>201437.1</v>
      </c>
      <c r="J31" s="9">
        <v>604311.30000000005</v>
      </c>
      <c r="K31" s="8">
        <f t="shared" si="0"/>
        <v>713087.33400000003</v>
      </c>
      <c r="L31" s="13"/>
    </row>
    <row r="32" spans="1:12" ht="30">
      <c r="A32" s="13"/>
      <c r="B32" s="12">
        <v>26</v>
      </c>
      <c r="C32" s="12" t="s">
        <v>100</v>
      </c>
      <c r="D32" s="2" t="s">
        <v>101</v>
      </c>
      <c r="E32" s="2" t="s">
        <v>37</v>
      </c>
      <c r="F32" s="7" t="s">
        <v>31</v>
      </c>
      <c r="G32" s="22">
        <v>2</v>
      </c>
      <c r="H32" s="22">
        <v>2</v>
      </c>
      <c r="I32" s="9">
        <v>6641</v>
      </c>
      <c r="J32" s="9">
        <v>13282</v>
      </c>
      <c r="K32" s="8">
        <f t="shared" si="0"/>
        <v>15672.759999999998</v>
      </c>
      <c r="L32" s="13"/>
    </row>
    <row r="33" spans="1:12" ht="30">
      <c r="A33" s="13"/>
      <c r="B33" s="12">
        <v>27</v>
      </c>
      <c r="C33" s="12" t="s">
        <v>102</v>
      </c>
      <c r="D33" s="2" t="s">
        <v>103</v>
      </c>
      <c r="E33" s="2" t="s">
        <v>37</v>
      </c>
      <c r="F33" s="7" t="s">
        <v>31</v>
      </c>
      <c r="G33" s="22">
        <v>12</v>
      </c>
      <c r="H33" s="22">
        <v>12</v>
      </c>
      <c r="I33" s="9">
        <v>3985</v>
      </c>
      <c r="J33" s="9">
        <v>47820</v>
      </c>
      <c r="K33" s="8">
        <f t="shared" si="0"/>
        <v>56427.6</v>
      </c>
      <c r="L33" s="13"/>
    </row>
    <row r="34" spans="1:12" ht="30">
      <c r="A34" s="13"/>
      <c r="B34" s="12">
        <v>28</v>
      </c>
      <c r="C34" s="12" t="s">
        <v>104</v>
      </c>
      <c r="D34" s="2" t="s">
        <v>105</v>
      </c>
      <c r="E34" s="2" t="s">
        <v>106</v>
      </c>
      <c r="F34" s="7" t="s">
        <v>31</v>
      </c>
      <c r="G34" s="22">
        <v>4</v>
      </c>
      <c r="H34" s="22">
        <v>4</v>
      </c>
      <c r="I34" s="9">
        <v>20000</v>
      </c>
      <c r="J34" s="9">
        <v>80000</v>
      </c>
      <c r="K34" s="8">
        <f t="shared" si="0"/>
        <v>94400</v>
      </c>
      <c r="L34" s="13"/>
    </row>
    <row r="35" spans="1:12" ht="45">
      <c r="A35" s="13"/>
      <c r="B35" s="12">
        <v>29</v>
      </c>
      <c r="C35" s="12" t="s">
        <v>107</v>
      </c>
      <c r="D35" s="2" t="s">
        <v>108</v>
      </c>
      <c r="E35" s="2" t="s">
        <v>109</v>
      </c>
      <c r="F35" s="7" t="s">
        <v>31</v>
      </c>
      <c r="G35" s="22">
        <v>1</v>
      </c>
      <c r="H35" s="22">
        <v>1</v>
      </c>
      <c r="I35" s="9">
        <v>366876</v>
      </c>
      <c r="J35" s="9">
        <v>366876</v>
      </c>
      <c r="K35" s="8">
        <f t="shared" si="0"/>
        <v>432913.68</v>
      </c>
      <c r="L35" s="13"/>
    </row>
    <row r="36" spans="1:12" ht="45">
      <c r="A36" s="13"/>
      <c r="B36" s="12">
        <v>30</v>
      </c>
      <c r="C36" s="12" t="s">
        <v>110</v>
      </c>
      <c r="D36" s="2" t="s">
        <v>111</v>
      </c>
      <c r="E36" s="2" t="s">
        <v>109</v>
      </c>
      <c r="F36" s="7" t="s">
        <v>31</v>
      </c>
      <c r="G36" s="22">
        <v>2</v>
      </c>
      <c r="H36" s="22">
        <v>2</v>
      </c>
      <c r="I36" s="9">
        <v>305730</v>
      </c>
      <c r="J36" s="9">
        <v>611460</v>
      </c>
      <c r="K36" s="8">
        <f t="shared" si="0"/>
        <v>721522.79999999993</v>
      </c>
      <c r="L36" s="13"/>
    </row>
    <row r="37" spans="1:12" ht="30">
      <c r="A37" s="13"/>
      <c r="B37" s="12">
        <v>31</v>
      </c>
      <c r="C37" s="12" t="s">
        <v>112</v>
      </c>
      <c r="D37" s="2" t="s">
        <v>113</v>
      </c>
      <c r="E37" s="2" t="s">
        <v>113</v>
      </c>
      <c r="F37" s="7" t="s">
        <v>31</v>
      </c>
      <c r="G37" s="22">
        <v>6</v>
      </c>
      <c r="H37" s="22">
        <v>6</v>
      </c>
      <c r="I37" s="9">
        <v>15878</v>
      </c>
      <c r="J37" s="9">
        <v>95268</v>
      </c>
      <c r="K37" s="8">
        <f t="shared" si="0"/>
        <v>112416.23999999999</v>
      </c>
      <c r="L37" s="13"/>
    </row>
    <row r="38" spans="1:12" ht="30">
      <c r="A38" s="13"/>
      <c r="B38" s="12">
        <v>32</v>
      </c>
      <c r="C38" s="12" t="s">
        <v>114</v>
      </c>
      <c r="D38" s="2" t="s">
        <v>115</v>
      </c>
      <c r="E38" s="2" t="s">
        <v>115</v>
      </c>
      <c r="F38" s="7" t="s">
        <v>31</v>
      </c>
      <c r="G38" s="22">
        <v>4</v>
      </c>
      <c r="H38" s="22">
        <v>4</v>
      </c>
      <c r="I38" s="9">
        <v>635</v>
      </c>
      <c r="J38" s="9">
        <v>2540</v>
      </c>
      <c r="K38" s="8">
        <f t="shared" si="0"/>
        <v>2997.2</v>
      </c>
      <c r="L38" s="13"/>
    </row>
    <row r="39" spans="1:12" ht="30">
      <c r="A39" s="13"/>
      <c r="B39" s="12">
        <v>33</v>
      </c>
      <c r="C39" s="12" t="s">
        <v>116</v>
      </c>
      <c r="D39" s="2" t="s">
        <v>117</v>
      </c>
      <c r="E39" s="2" t="s">
        <v>117</v>
      </c>
      <c r="F39" s="7" t="s">
        <v>31</v>
      </c>
      <c r="G39" s="22">
        <v>8</v>
      </c>
      <c r="H39" s="22">
        <v>8</v>
      </c>
      <c r="I39" s="9">
        <v>5353</v>
      </c>
      <c r="J39" s="9">
        <v>42824</v>
      </c>
      <c r="K39" s="8">
        <f t="shared" si="0"/>
        <v>50532.32</v>
      </c>
      <c r="L39" s="13"/>
    </row>
    <row r="40" spans="1:12" ht="30">
      <c r="A40" s="13"/>
      <c r="B40" s="12">
        <v>34</v>
      </c>
      <c r="C40" s="12" t="s">
        <v>118</v>
      </c>
      <c r="D40" s="2" t="s">
        <v>119</v>
      </c>
      <c r="E40" s="2" t="s">
        <v>120</v>
      </c>
      <c r="F40" s="7" t="s">
        <v>31</v>
      </c>
      <c r="G40" s="22">
        <v>2</v>
      </c>
      <c r="H40" s="22">
        <v>2</v>
      </c>
      <c r="I40" s="9">
        <v>17800</v>
      </c>
      <c r="J40" s="9">
        <v>35600</v>
      </c>
      <c r="K40" s="8">
        <f t="shared" si="0"/>
        <v>42008</v>
      </c>
      <c r="L40" s="13"/>
    </row>
    <row r="41" spans="1:12" ht="30">
      <c r="A41" s="13"/>
      <c r="B41" s="12">
        <v>35</v>
      </c>
      <c r="C41" s="12" t="s">
        <v>121</v>
      </c>
      <c r="D41" s="2" t="s">
        <v>122</v>
      </c>
      <c r="E41" s="2" t="s">
        <v>37</v>
      </c>
      <c r="F41" s="7" t="s">
        <v>31</v>
      </c>
      <c r="G41" s="22">
        <v>6</v>
      </c>
      <c r="H41" s="22">
        <v>6</v>
      </c>
      <c r="I41" s="9">
        <v>25541</v>
      </c>
      <c r="J41" s="9">
        <v>153246</v>
      </c>
      <c r="K41" s="8">
        <f t="shared" si="0"/>
        <v>180830.28</v>
      </c>
      <c r="L41" s="13"/>
    </row>
    <row r="42" spans="1:12">
      <c r="A42" s="13"/>
      <c r="B42" s="21"/>
      <c r="C42" s="21"/>
      <c r="D42" s="14"/>
      <c r="E42" s="14"/>
      <c r="F42" s="15"/>
      <c r="G42" s="15"/>
      <c r="H42" s="15"/>
      <c r="I42" s="15"/>
      <c r="J42" s="31">
        <f>SUM($J$7:$J$41)</f>
        <v>15379960.9</v>
      </c>
      <c r="K42" s="8">
        <f t="shared" si="0"/>
        <v>18148353.862</v>
      </c>
      <c r="L42" s="13"/>
    </row>
    <row r="43" spans="1:12">
      <c r="A43" s="13"/>
      <c r="B43" s="19"/>
      <c r="C43" s="19"/>
      <c r="D43" s="20"/>
      <c r="E43" s="20"/>
      <c r="F43" s="19"/>
      <c r="G43" s="19"/>
      <c r="H43" s="19"/>
      <c r="I43" s="19"/>
      <c r="J43" s="19" t="s">
        <v>12</v>
      </c>
      <c r="K43" s="16">
        <f>J42*0.18</f>
        <v>2768392.9619999998</v>
      </c>
      <c r="L43" s="13"/>
    </row>
    <row r="44" spans="1:12">
      <c r="A44" s="13"/>
      <c r="B44" s="36" t="s">
        <v>124</v>
      </c>
      <c r="C44" s="36"/>
      <c r="D44" s="36"/>
      <c r="E44" s="36"/>
      <c r="F44" s="36"/>
      <c r="G44" s="36"/>
      <c r="H44" s="36"/>
      <c r="I44" s="36"/>
      <c r="J44" s="36"/>
      <c r="K44" s="36"/>
      <c r="L44" s="13"/>
    </row>
    <row r="45" spans="1:12">
      <c r="B45" s="36" t="s">
        <v>125</v>
      </c>
      <c r="C45" s="36"/>
      <c r="D45" s="36"/>
      <c r="E45" s="36"/>
      <c r="F45" s="36"/>
      <c r="G45" s="36"/>
      <c r="H45" s="36"/>
      <c r="I45" s="36"/>
      <c r="J45" s="36"/>
      <c r="K45" s="36"/>
    </row>
    <row r="46" spans="1:12">
      <c r="B46" s="35" t="s">
        <v>1</v>
      </c>
      <c r="C46" s="35"/>
      <c r="D46" s="35"/>
      <c r="E46" s="47" t="s">
        <v>127</v>
      </c>
      <c r="F46" s="36"/>
      <c r="G46" s="36"/>
      <c r="H46" s="36"/>
      <c r="I46" s="36"/>
      <c r="J46" s="36"/>
      <c r="K46" s="36"/>
    </row>
    <row r="47" spans="1:12" ht="32.1" customHeight="1">
      <c r="B47" s="35" t="s">
        <v>2</v>
      </c>
      <c r="C47" s="35"/>
      <c r="D47" s="35"/>
      <c r="E47" s="44" t="s">
        <v>128</v>
      </c>
      <c r="F47" s="44"/>
      <c r="G47" s="44"/>
      <c r="H47" s="44"/>
      <c r="I47" s="44"/>
      <c r="J47" s="44"/>
      <c r="K47" s="44"/>
      <c r="L47" s="3"/>
    </row>
    <row r="48" spans="1:12" ht="137.25" customHeight="1">
      <c r="A48" s="13"/>
      <c r="B48" s="35" t="s">
        <v>3</v>
      </c>
      <c r="C48" s="35"/>
      <c r="D48" s="35"/>
      <c r="E48" s="46" t="s">
        <v>135</v>
      </c>
      <c r="F48" s="36"/>
      <c r="G48" s="36"/>
      <c r="H48" s="36"/>
      <c r="I48" s="36"/>
      <c r="J48" s="36"/>
      <c r="K48" s="36"/>
      <c r="L48" s="13"/>
    </row>
    <row r="49" spans="1:12">
      <c r="B49" s="35" t="s">
        <v>4</v>
      </c>
      <c r="C49" s="35"/>
      <c r="D49" s="35"/>
      <c r="E49" s="36" t="s">
        <v>129</v>
      </c>
      <c r="F49" s="36"/>
      <c r="G49" s="36"/>
      <c r="H49" s="36"/>
      <c r="I49" s="36"/>
      <c r="J49" s="36"/>
      <c r="K49" s="36"/>
    </row>
    <row r="50" spans="1:12">
      <c r="B50" s="35" t="s">
        <v>5</v>
      </c>
      <c r="C50" s="35"/>
      <c r="D50" s="35"/>
      <c r="E50" s="36" t="s">
        <v>130</v>
      </c>
      <c r="F50" s="36"/>
      <c r="G50" s="36"/>
      <c r="H50" s="36"/>
      <c r="I50" s="36"/>
      <c r="J50" s="36"/>
      <c r="K50" s="36"/>
    </row>
    <row r="51" spans="1:12">
      <c r="A51" s="13"/>
      <c r="B51" s="33" t="s">
        <v>132</v>
      </c>
      <c r="C51" s="33"/>
      <c r="D51" s="33"/>
      <c r="E51" s="32" t="s">
        <v>131</v>
      </c>
      <c r="F51" s="32"/>
      <c r="G51" s="32"/>
      <c r="H51" s="32"/>
      <c r="I51" s="32"/>
      <c r="J51" s="32"/>
      <c r="K51" s="32"/>
      <c r="L51" s="13"/>
    </row>
    <row r="52" spans="1:12">
      <c r="A52" s="28"/>
      <c r="B52" s="33"/>
      <c r="C52" s="33"/>
      <c r="D52" s="33"/>
      <c r="E52" s="32"/>
      <c r="F52" s="32"/>
      <c r="G52" s="32"/>
      <c r="H52" s="32"/>
      <c r="I52" s="32"/>
      <c r="J52" s="32"/>
      <c r="K52" s="32"/>
    </row>
    <row r="53" spans="1:12" ht="30" customHeight="1">
      <c r="A53" s="27"/>
      <c r="B53" s="33"/>
      <c r="C53" s="33"/>
      <c r="D53" s="33"/>
      <c r="E53" s="32"/>
      <c r="F53" s="32"/>
      <c r="G53" s="32"/>
      <c r="H53" s="32"/>
      <c r="I53" s="32"/>
      <c r="J53" s="32"/>
      <c r="K53" s="32"/>
      <c r="L53" s="13"/>
    </row>
    <row r="55" spans="1:12" s="13" customFormat="1">
      <c r="A55" s="27"/>
      <c r="B55" s="26" t="s">
        <v>133</v>
      </c>
      <c r="C55" s="25"/>
      <c r="E55" s="26" t="s">
        <v>134</v>
      </c>
      <c r="F55" s="26"/>
      <c r="G55" s="26"/>
      <c r="H55" s="26"/>
      <c r="I55" s="26"/>
      <c r="J55" s="26"/>
    </row>
    <row r="56" spans="1:12">
      <c r="B56" t="s">
        <v>7</v>
      </c>
      <c r="D56" s="6" t="str">
        <f>Query2_USERN</f>
        <v>Бадьина Лилия Альбертовна</v>
      </c>
      <c r="E56" s="6" t="str">
        <f>Query2_USERT</f>
        <v>(347)221-57-43</v>
      </c>
    </row>
    <row r="57" spans="1:12">
      <c r="D57" s="6" t="str">
        <f>Query2_USERE</f>
        <v/>
      </c>
      <c r="E57" s="6"/>
    </row>
  </sheetData>
  <mergeCells count="24">
    <mergeCell ref="E50:K50"/>
    <mergeCell ref="E47:K47"/>
    <mergeCell ref="E49:K49"/>
    <mergeCell ref="K4:K5"/>
    <mergeCell ref="B48:D48"/>
    <mergeCell ref="E48:K48"/>
    <mergeCell ref="E4:E5"/>
    <mergeCell ref="E46:K46"/>
    <mergeCell ref="E51:K53"/>
    <mergeCell ref="B51:D53"/>
    <mergeCell ref="B2:K2"/>
    <mergeCell ref="B47:D47"/>
    <mergeCell ref="B46:D46"/>
    <mergeCell ref="B45:K45"/>
    <mergeCell ref="B4:B5"/>
    <mergeCell ref="D4:D5"/>
    <mergeCell ref="B44:K44"/>
    <mergeCell ref="F4:F5"/>
    <mergeCell ref="G4:H4"/>
    <mergeCell ref="J4:J5"/>
    <mergeCell ref="I4:I5"/>
    <mergeCell ref="C4:C5"/>
    <mergeCell ref="B49:D49"/>
    <mergeCell ref="B50:D50"/>
  </mergeCells>
  <pageMargins left="0" right="0" top="0" bottom="0" header="0.31496062992125984" footer="0.31496062992125984"/>
  <pageSetup paperSize="9" scale="9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29" t="s">
        <v>19</v>
      </c>
      <c r="B5" t="e">
        <f>XLR_ERRNAME</f>
        <v>#NAME?</v>
      </c>
    </row>
    <row r="6" spans="1:14">
      <c r="A6" t="s">
        <v>20</v>
      </c>
      <c r="B6">
        <v>7113</v>
      </c>
      <c r="C6" s="30" t="s">
        <v>21</v>
      </c>
      <c r="D6">
        <v>4933</v>
      </c>
      <c r="E6" s="30" t="s">
        <v>22</v>
      </c>
      <c r="F6" s="30" t="s">
        <v>23</v>
      </c>
      <c r="G6" s="30" t="s">
        <v>24</v>
      </c>
      <c r="H6" s="30" t="s">
        <v>24</v>
      </c>
      <c r="I6" s="30" t="s">
        <v>24</v>
      </c>
      <c r="J6" s="30" t="s">
        <v>22</v>
      </c>
      <c r="K6" s="30" t="s">
        <v>25</v>
      </c>
      <c r="L6" s="30" t="s">
        <v>26</v>
      </c>
      <c r="M6" s="30" t="s">
        <v>27</v>
      </c>
      <c r="N6" s="30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2014-11-24T06:25:28Z</cp:lastPrinted>
  <dcterms:created xsi:type="dcterms:W3CDTF">2013-12-19T08:11:42Z</dcterms:created>
  <dcterms:modified xsi:type="dcterms:W3CDTF">2014-12-05T05:26:30Z</dcterms:modified>
</cp:coreProperties>
</file>