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.loginova\Desktop\мои документы\ЗАКУПКИ В ЭЛ. ФОРМЕ\УИТ\Антивирус для почт серверов\"/>
    </mc:Choice>
  </mc:AlternateContent>
  <bookViews>
    <workbookView xWindow="240" yWindow="36" windowWidth="15480" windowHeight="10116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N8" i="1" l="1"/>
  <c r="B5" i="2"/>
  <c r="D25" i="1"/>
  <c r="D24" i="1"/>
  <c r="D23" i="1"/>
  <c r="E18" i="1"/>
  <c r="E17" i="1"/>
</calcChain>
</file>

<file path=xl/sharedStrings.xml><?xml version="1.0" encoding="utf-8"?>
<sst xmlns="http://schemas.openxmlformats.org/spreadsheetml/2006/main" count="58" uniqueCount="54">
  <si>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</si>
  <si>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</si>
  <si>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</si>
  <si>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</si>
  <si>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</si>
  <si>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</si>
  <si>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</si>
  <si>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</si>
  <si>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</si>
  <si>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</si>
  <si>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</si>
  <si>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</si>
  <si>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</si>
  <si>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</si>
  <si>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</si>
  <si>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</si>
  <si>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</si>
  <si>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</si>
  <si>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</si>
  <si>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</si>
  <si>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</si>
  <si>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</si>
  <si>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</si>
  <si>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</si>
  <si>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</si>
  <si>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</si>
  <si>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</si>
  <si>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</si>
  <si>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</si>
  <si>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</si>
  <si>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</si>
  <si>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не менее 25 лет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</si>
  <si>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</si>
  <si>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</si>
  <si>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</si>
  <si>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</si>
  <si>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</si>
  <si>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г.Уфа, ул. Ленина 32</t>
  </si>
  <si>
    <t>Приобретение лицензий антивируса для корпоративных почтовых серверов Exchange</t>
  </si>
  <si>
    <t>Тимилова И.А., тел. (347)221-54-73, эл.почта:</t>
  </si>
  <si>
    <t>(347)221-54-73</t>
  </si>
  <si>
    <t/>
  </si>
  <si>
    <t>Баталов В.С. 347-221-5658</t>
  </si>
  <si>
    <t>Приобретение лицензий антивируса для корпоративных почтовых серверов Exchange
Kaspersky Security для почтовых серверов</t>
  </si>
  <si>
    <t>31.12.2015</t>
  </si>
  <si>
    <t>Титлин Лев Сергеевич</t>
  </si>
  <si>
    <t>(347)221-54-71</t>
  </si>
  <si>
    <t>В соответствии с договором</t>
  </si>
  <si>
    <t>ед.</t>
  </si>
  <si>
    <t>1 Гарантийные обязательства - 12 месяцев</t>
  </si>
  <si>
    <t>3212</t>
  </si>
  <si>
    <t>Антивирус для корпоративных почтовых серверов Exchange Kaspersky Security для почтовых серверов</t>
  </si>
  <si>
    <t>декабрь 2015г.</t>
  </si>
  <si>
    <t>Предельная стоимость лота составляет 1102037,20  руб. (НДС не облагается)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</si>
</sst>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49" fontId="0" fillId="0" borderId="0" xfId="0" applyNumberFormat="1" applyAlignment="1">
      <alignment wrapText="1"/>
    </xf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5"/>
  <sheetViews>
    <sheetView tabSelected="1" workbookViewId="0">
      <selection activeCell="D7" sqref="D7"/>
    </sheetView>
  </sheetViews>
  <sheetFormatPr defaultRowHeight="14.4" x14ac:dyDescent="0.3"/>
  <cols>
    <col min="1" max="1" width="0.88671875" customWidth="1"/>
    <col min="2" max="2" width="8.44140625" customWidth="1"/>
    <col min="3" max="3" width="8.44140625" style="13" customWidth="1"/>
    <col min="4" max="4" width="26.44140625" customWidth="1"/>
    <col min="5" max="5" width="26.44140625" style="13" customWidth="1"/>
    <col min="6" max="6" width="28.6640625" customWidth="1"/>
    <col min="13" max="13" width="17.88671875" customWidth="1"/>
    <col min="14" max="14" width="16.88671875" customWidth="1"/>
    <col min="15" max="15" width="17.6640625" customWidth="1"/>
    <col min="16" max="16" width="18.6640625" customWidth="1"/>
    <col min="17" max="17" width="3.33203125" customWidth="1"/>
  </cols>
  <sheetData>
    <row r="1" spans="1:22" x14ac:dyDescent="0.3">
      <c r="P1" s="18" t="s">
        <v>24</v>
      </c>
    </row>
    <row r="2" spans="1:22" x14ac:dyDescent="0.3">
      <c r="B2" s="45" t="s">
        <v>11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22" x14ac:dyDescent="0.3">
      <c r="B3" t="s">
        <v>3</v>
      </c>
      <c r="C3" s="13">
        <v>7008</v>
      </c>
      <c r="D3" s="11" t="s">
        <v>43</v>
      </c>
      <c r="E3" s="11"/>
      <c r="F3" s="17"/>
      <c r="Q3" s="6"/>
    </row>
    <row r="4" spans="1:22" x14ac:dyDescent="0.3">
      <c r="B4" s="52" t="s">
        <v>0</v>
      </c>
      <c r="C4" s="39" t="s">
        <v>32</v>
      </c>
      <c r="D4" s="52" t="s">
        <v>26</v>
      </c>
      <c r="E4" s="39" t="s">
        <v>33</v>
      </c>
      <c r="F4" s="52" t="s">
        <v>1</v>
      </c>
      <c r="G4" s="52" t="s">
        <v>15</v>
      </c>
      <c r="H4" s="35" t="s">
        <v>16</v>
      </c>
      <c r="I4" s="35"/>
      <c r="J4" s="35"/>
      <c r="K4" s="35"/>
      <c r="L4" s="35"/>
      <c r="M4" s="55" t="s">
        <v>21</v>
      </c>
      <c r="N4" s="53" t="s">
        <v>22</v>
      </c>
      <c r="O4" s="36" t="s">
        <v>27</v>
      </c>
      <c r="P4" s="52" t="s">
        <v>2</v>
      </c>
      <c r="Q4" s="6"/>
    </row>
    <row r="5" spans="1:22" s="5" customFormat="1" ht="48.75" customHeight="1" x14ac:dyDescent="0.3">
      <c r="B5" s="52"/>
      <c r="C5" s="40"/>
      <c r="D5" s="52"/>
      <c r="E5" s="40"/>
      <c r="F5" s="52"/>
      <c r="G5" s="52"/>
      <c r="H5" s="4" t="s">
        <v>17</v>
      </c>
      <c r="I5" s="4" t="s">
        <v>18</v>
      </c>
      <c r="J5" s="4" t="s">
        <v>19</v>
      </c>
      <c r="K5" s="4" t="s">
        <v>20</v>
      </c>
      <c r="L5" s="4" t="s">
        <v>25</v>
      </c>
      <c r="M5" s="56"/>
      <c r="N5" s="54"/>
      <c r="O5" s="36"/>
      <c r="P5" s="52"/>
    </row>
    <row r="6" spans="1:22" x14ac:dyDescent="0.3">
      <c r="B6" s="1">
        <v>1</v>
      </c>
      <c r="C6" s="24">
        <v>2</v>
      </c>
      <c r="D6" s="1">
        <v>3</v>
      </c>
      <c r="E6" s="25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2" ht="72" x14ac:dyDescent="0.3">
      <c r="A7" s="13"/>
      <c r="B7" s="12">
        <v>1</v>
      </c>
      <c r="C7" s="12"/>
      <c r="D7" s="2" t="s">
        <v>51</v>
      </c>
      <c r="E7" s="2"/>
      <c r="F7" s="2" t="s">
        <v>47</v>
      </c>
      <c r="G7" s="7" t="s">
        <v>48</v>
      </c>
      <c r="H7" s="23">
        <v>0</v>
      </c>
      <c r="I7" s="23">
        <v>0</v>
      </c>
      <c r="J7" s="23">
        <v>0</v>
      </c>
      <c r="K7" s="23" t="s">
        <v>50</v>
      </c>
      <c r="L7" s="23" t="s">
        <v>50</v>
      </c>
      <c r="M7" s="9">
        <v>343.1</v>
      </c>
      <c r="N7" s="9">
        <v>1102037.2</v>
      </c>
      <c r="O7" s="8"/>
      <c r="P7" s="2" t="s">
        <v>37</v>
      </c>
      <c r="Q7" s="13"/>
    </row>
    <row r="8" spans="1:22" x14ac:dyDescent="0.3">
      <c r="A8" s="13"/>
      <c r="B8" s="22"/>
      <c r="C8" s="22"/>
      <c r="D8" s="14"/>
      <c r="E8" s="14"/>
      <c r="F8" s="14"/>
      <c r="G8" s="15"/>
      <c r="H8" s="15"/>
      <c r="I8" s="15"/>
      <c r="J8" s="15"/>
      <c r="K8" s="15"/>
      <c r="L8" s="15"/>
      <c r="M8" s="15"/>
      <c r="N8" s="34">
        <f>SUM($N$7)</f>
        <v>1102037.2</v>
      </c>
      <c r="O8" s="19"/>
      <c r="P8" s="3"/>
      <c r="Q8" s="13"/>
    </row>
    <row r="9" spans="1:22" s="13" customFormat="1" x14ac:dyDescent="0.3">
      <c r="B9" s="20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 t="s">
        <v>23</v>
      </c>
      <c r="O9" s="16"/>
      <c r="P9" s="3"/>
    </row>
    <row r="10" spans="1:22" s="13" customFormat="1" x14ac:dyDescent="0.3">
      <c r="B10" s="37" t="s">
        <v>53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41"/>
    </row>
    <row r="11" spans="1:22" x14ac:dyDescent="0.3">
      <c r="B11" s="46" t="s">
        <v>4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8"/>
    </row>
    <row r="12" spans="1:22" x14ac:dyDescent="0.3">
      <c r="B12" s="35" t="s">
        <v>5</v>
      </c>
      <c r="C12" s="35"/>
      <c r="D12" s="35"/>
      <c r="E12" s="37" t="s">
        <v>52</v>
      </c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41"/>
    </row>
    <row r="13" spans="1:22" ht="32.1" customHeight="1" x14ac:dyDescent="0.3">
      <c r="B13" s="35" t="s">
        <v>6</v>
      </c>
      <c r="C13" s="35"/>
      <c r="D13" s="35"/>
      <c r="E13" s="42" t="s">
        <v>10</v>
      </c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4"/>
      <c r="Q13" s="3"/>
      <c r="R13" s="3"/>
      <c r="S13" s="3"/>
      <c r="T13" s="3"/>
      <c r="U13" s="3"/>
      <c r="V13" s="3"/>
    </row>
    <row r="14" spans="1:22" ht="15" customHeight="1" x14ac:dyDescent="0.3">
      <c r="A14" s="13"/>
      <c r="B14" s="35" t="s">
        <v>7</v>
      </c>
      <c r="C14" s="35"/>
      <c r="D14" s="35"/>
      <c r="E14" s="37" t="s">
        <v>49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13"/>
    </row>
    <row r="15" spans="1:22" x14ac:dyDescent="0.3">
      <c r="A15" s="13"/>
      <c r="B15" s="49" t="s">
        <v>29</v>
      </c>
      <c r="C15" s="50"/>
      <c r="D15" s="51"/>
      <c r="E15" s="37" t="s">
        <v>28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41"/>
      <c r="Q15" s="13"/>
    </row>
    <row r="16" spans="1:22" s="13" customFormat="1" x14ac:dyDescent="0.3">
      <c r="B16" s="49" t="s">
        <v>30</v>
      </c>
      <c r="C16" s="50"/>
      <c r="D16" s="51"/>
      <c r="E16" s="37" t="s">
        <v>31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41"/>
    </row>
    <row r="17" spans="1:17" s="13" customFormat="1" x14ac:dyDescent="0.3">
      <c r="A17"/>
      <c r="B17" s="35" t="s">
        <v>8</v>
      </c>
      <c r="C17" s="35"/>
      <c r="D17" s="35"/>
      <c r="E17" s="37" t="str">
        <f>Query2_KURATOR</f>
        <v>Тимилова И.А., тел. (347)221-54-73, эл.почта: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41"/>
      <c r="Q17"/>
    </row>
    <row r="18" spans="1:17" x14ac:dyDescent="0.3">
      <c r="B18" s="35" t="s">
        <v>9</v>
      </c>
      <c r="C18" s="35"/>
      <c r="D18" s="35"/>
      <c r="E18" s="37" t="str">
        <f>Query2_NPO</f>
        <v>Баталов В.С. 347-221-5658</v>
      </c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41"/>
    </row>
    <row r="19" spans="1:17" ht="19.5" customHeight="1" x14ac:dyDescent="0.3">
      <c r="A19" s="13"/>
      <c r="B19" s="26"/>
      <c r="C19" s="26"/>
      <c r="D19" s="26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13"/>
    </row>
    <row r="20" spans="1:17" s="13" customFormat="1" ht="19.5" customHeight="1" x14ac:dyDescent="0.3">
      <c r="A20" s="30"/>
      <c r="B20" s="29" t="s">
        <v>34</v>
      </c>
      <c r="C20" s="29"/>
      <c r="D20" s="29"/>
      <c r="E20" s="29"/>
      <c r="F20" s="29"/>
      <c r="G20" s="29"/>
      <c r="H20" s="29"/>
      <c r="I20" s="29"/>
      <c r="J20" s="29"/>
      <c r="K20"/>
      <c r="L20"/>
      <c r="N20"/>
      <c r="P20"/>
      <c r="Q20"/>
    </row>
    <row r="21" spans="1:17" x14ac:dyDescent="0.3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13"/>
      <c r="L21" s="13"/>
      <c r="M21" s="13"/>
      <c r="N21" s="13"/>
      <c r="O21" s="13"/>
      <c r="P21" s="13"/>
      <c r="Q21" s="13"/>
    </row>
    <row r="22" spans="1:17" s="13" customFormat="1" x14ac:dyDescent="0.3">
      <c r="A22"/>
      <c r="B22" t="s">
        <v>12</v>
      </c>
      <c r="D22"/>
      <c r="F22" s="32"/>
      <c r="I22"/>
      <c r="J22"/>
      <c r="K22"/>
      <c r="L22"/>
      <c r="M22"/>
      <c r="N22"/>
      <c r="O22"/>
      <c r="P22"/>
      <c r="Q22"/>
    </row>
    <row r="23" spans="1:17" x14ac:dyDescent="0.3">
      <c r="D23" s="6" t="str">
        <f>Query2_USERN</f>
        <v>Титлин Лев Сергеевич</v>
      </c>
    </row>
    <row r="24" spans="1:17" x14ac:dyDescent="0.3">
      <c r="B24" t="s">
        <v>13</v>
      </c>
      <c r="D24" s="6" t="str">
        <f>Query2_USERT</f>
        <v>(347)221-54-71</v>
      </c>
      <c r="E24" s="6"/>
    </row>
    <row r="25" spans="1:17" x14ac:dyDescent="0.3">
      <c r="B25" t="s">
        <v>14</v>
      </c>
      <c r="D25" s="6" t="str">
        <f>Query2_USERE</f>
        <v/>
      </c>
      <c r="E25" s="6"/>
    </row>
  </sheetData>
  <mergeCells count="28">
    <mergeCell ref="B2:P2"/>
    <mergeCell ref="B13:D13"/>
    <mergeCell ref="B12:D12"/>
    <mergeCell ref="B11:P11"/>
    <mergeCell ref="B16:D16"/>
    <mergeCell ref="B4:B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C4:C5"/>
    <mergeCell ref="B17:D17"/>
    <mergeCell ref="B18:D18"/>
    <mergeCell ref="O4:O5"/>
    <mergeCell ref="B14:D14"/>
    <mergeCell ref="E14:P14"/>
    <mergeCell ref="E4:E5"/>
    <mergeCell ref="E12:P12"/>
    <mergeCell ref="E18:P18"/>
    <mergeCell ref="E13:P13"/>
    <mergeCell ref="E15:P15"/>
    <mergeCell ref="E16:P16"/>
    <mergeCell ref="E17:P17"/>
  </mergeCells>
  <pageMargins left="0.25" right="0.25" top="0.75" bottom="0.75" header="0.3" footer="0.3"/>
  <pageSetup paperSize="9" scale="6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4.4" x14ac:dyDescent="0.3"/>
  <sheetData>
    <row r="5" spans="1:14" x14ac:dyDescent="0.3">
      <c r="A5" s="31" t="s">
        <v>35</v>
      </c>
      <c r="B5" t="e">
        <f>XLR_ERRNAME</f>
        <v>#NAME?</v>
      </c>
    </row>
    <row r="6" spans="1:14" ht="288" x14ac:dyDescent="0.3">
      <c r="A6" t="s">
        <v>36</v>
      </c>
      <c r="B6">
        <v>7008</v>
      </c>
      <c r="C6" s="32" t="s">
        <v>37</v>
      </c>
      <c r="D6">
        <v>4903</v>
      </c>
      <c r="E6" s="32" t="s">
        <v>38</v>
      </c>
      <c r="F6" s="32" t="s">
        <v>39</v>
      </c>
      <c r="G6" s="32" t="s">
        <v>40</v>
      </c>
      <c r="H6" s="32" t="s">
        <v>41</v>
      </c>
      <c r="I6" s="32" t="s">
        <v>42</v>
      </c>
      <c r="J6" s="33" t="s">
        <v>43</v>
      </c>
      <c r="K6" s="32" t="s">
        <v>44</v>
      </c>
      <c r="L6" s="32" t="s">
        <v>45</v>
      </c>
      <c r="M6" s="32" t="s">
        <v>46</v>
      </c>
      <c r="N6" s="3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Титлин Лев Сергеевич</dc:creator>
  <cp:lastModifiedBy>Логинова Ольга Сергеевна</cp:lastModifiedBy>
  <cp:lastPrinted>2014-12-17T09:36:44Z</cp:lastPrinted>
  <dcterms:created xsi:type="dcterms:W3CDTF">2013-12-19T08:11:42Z</dcterms:created>
  <dcterms:modified xsi:type="dcterms:W3CDTF">2014-12-17T09:59:51Z</dcterms:modified>
</cp:coreProperties>
</file>