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4370" windowHeight="7530"/>
  </bookViews>
  <sheets>
    <sheet name="Лист1" sheetId="1" r:id="rId1"/>
    <sheet name="XLR_NoRangeSheet" sheetId="2" state="veryHidden" r:id="rId2"/>
  </sheets>
  <definedNames>
    <definedName name="Query1">Лист1!$A$7:$Q$25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Лист1!$A$31:$Q$31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O7" i="1"/>
  <c r="O24" l="1"/>
  <c r="O23"/>
  <c r="O22"/>
  <c r="O21"/>
  <c r="O20"/>
  <c r="O19"/>
  <c r="O18"/>
  <c r="O17"/>
  <c r="O16"/>
  <c r="O15"/>
  <c r="O14"/>
  <c r="O13"/>
  <c r="O12"/>
  <c r="O11"/>
  <c r="O10"/>
  <c r="O9"/>
  <c r="O8"/>
  <c r="N25"/>
  <c r="O25" s="1"/>
  <c r="B5" i="2"/>
  <c r="D42" i="1"/>
  <c r="D41"/>
  <c r="D40"/>
</calcChain>
</file>

<file path=xl/sharedStrings.xml><?xml version="1.0" encoding="utf-8"?>
<sst xmlns="http://schemas.openxmlformats.org/spreadsheetml/2006/main" count="143" uniqueCount="91">
  <si>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</si>
  <si>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</si>
  <si>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</si>
  <si>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</si>
  <si>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</si>
  <si>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</si>
  <si>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</si>
  <si>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</si>
  <si>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</si>
  <si>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</si>
  <si>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</si>
  <si>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</si>
  <si>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</si>
  <si>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</si>
  <si>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</si>
  <si>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</si>
  <si>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</si>
  <si>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</si>
  <si>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</si>
  <si>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</si>
  <si>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</si>
  <si>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</si>
  <si>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</si>
  <si>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</si>
  <si>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</si>
  <si>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</si>
  <si>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</si>
  <si>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</si>
  <si>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</si>
  <si>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</si>
  <si>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>Срок службы</t>
  </si>
  <si>
    <t>Ном. Номер</t>
  </si>
  <si>
    <t xml:space="preserve">Наименование товара поставщика1 </t>
  </si>
  <si>
    <t>4.2, Developer  (build 122-D7)</t>
  </si>
  <si>
    <t>Query2</t>
  </si>
  <si>
    <t>Республика Башкортостан</t>
  </si>
  <si>
    <t>Поставка почтовых марок и конвертов</t>
  </si>
  <si>
    <t>, тел. , эл.почта:</t>
  </si>
  <si>
    <t/>
  </si>
  <si>
    <t>31.12.2014</t>
  </si>
  <si>
    <t>Юмагулов Ильгам Ильдусович</t>
  </si>
  <si>
    <t>(347)221-54-32</t>
  </si>
  <si>
    <t>12761</t>
  </si>
  <si>
    <t>ЕВРОКОНВЕРТ</t>
  </si>
  <si>
    <t>Конверты почтовые немаркированные размером 110*220 евро с подсказом "Кому-Куда"</t>
  </si>
  <si>
    <t>шт</t>
  </si>
  <si>
    <t>28236</t>
  </si>
  <si>
    <t>КОНВЕРТ  110*220</t>
  </si>
  <si>
    <t>Конверты почтовые маркированные размером 110*220 с литерой А</t>
  </si>
  <si>
    <t>28970</t>
  </si>
  <si>
    <t>КОНВЕРТ  162*229</t>
  </si>
  <si>
    <t>Конверты почтовые</t>
  </si>
  <si>
    <t>12478</t>
  </si>
  <si>
    <t>КОНВЕРТ С4</t>
  </si>
  <si>
    <t>Конверты почтовые немаркированные размером 229*324 (А4) с подсказом "Кому-Куда"</t>
  </si>
  <si>
    <t>43246</t>
  </si>
  <si>
    <t>МАРКА НОМИНАЛОМ 25 РУБ.</t>
  </si>
  <si>
    <t>специальный знак почтовой оплаты, выпускаемый и продаваемый национальными (и иными) почтовыми ведомствами и обладающий определённой номинальной стоимостью (номиналом).</t>
  </si>
  <si>
    <t>43247</t>
  </si>
  <si>
    <t>МАРКА НОМИНАЛОМ 10 РУБ.</t>
  </si>
  <si>
    <t>43248</t>
  </si>
  <si>
    <t>МАРКА НОМИНАЛОМ 6 РУБ.</t>
  </si>
  <si>
    <t>43249</t>
  </si>
  <si>
    <t>МАРКА НОМИНАЛОМ 5 РУБ.</t>
  </si>
  <si>
    <t>43250</t>
  </si>
  <si>
    <t>МАРКА НОМИНАЛОМ 4 РУБ.</t>
  </si>
  <si>
    <t>43251</t>
  </si>
  <si>
    <t>МАРКА НОМИНАЛОМ 3 РУБ.</t>
  </si>
  <si>
    <t>43252</t>
  </si>
  <si>
    <t>МАРКА НОМИНАЛОМ 2,5 РУБ.</t>
  </si>
  <si>
    <t>43253</t>
  </si>
  <si>
    <t>МАРКА НОМИНАЛОМ 2 РУБ.</t>
  </si>
  <si>
    <t>43254</t>
  </si>
  <si>
    <t>МАРКА НОМИНАЛОМ 1 РУБ.</t>
  </si>
  <si>
    <t>43255</t>
  </si>
  <si>
    <t>МАРКА НОМИНАЛОМ 0,5 РУБ.</t>
  </si>
  <si>
    <t>43256</t>
  </si>
  <si>
    <t>МАРКА НОМИНАЛОМ 0,30 РУБ.</t>
  </si>
  <si>
    <t>43257</t>
  </si>
  <si>
    <t>МАРКА НОМИНАЛОМ 0,25 РУБ.</t>
  </si>
  <si>
    <t>43258</t>
  </si>
  <si>
    <t>МАРКА НОМИНАЛОМ 0,15 РУБ.</t>
  </si>
  <si>
    <t>43259</t>
  </si>
  <si>
    <t>МАРКА НОМИНАЛОМ 0,10 РУБ.</t>
  </si>
  <si>
    <t>1 Гарантийные обязательства - 12 месяцев</t>
  </si>
  <si>
    <t>Предельная стоимость лота составляет 2116683,32  руб. (с НДС)</t>
  </si>
  <si>
    <t>Новиков А.С. 8(347)221-55-68.</t>
  </si>
  <si>
    <t>Юмагулов И.И. 8(347)221-54-32.</t>
  </si>
  <si>
    <t>Республика Башкортостан 450027 г.Уфа ул. Каспийская 14</t>
  </si>
  <si>
    <t>Поставку осуществлять  не позднее 20 числа 1 месяца каждого квартала.</t>
  </si>
  <si>
    <t>1  Заполняется в случае отличия наименования продукции, предлагаемой участником, от наименования продукции, указанной в закупочной документации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</si>
</sst>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4" fontId="0" fillId="0" borderId="1" xfId="0" applyNumberFormat="1" applyBorder="1"/>
    <xf numFmtId="4" fontId="0" fillId="0" borderId="3" xfId="0" applyNumberFormat="1" applyBorder="1"/>
    <xf numFmtId="4" fontId="0" fillId="0" borderId="1" xfId="0" applyNumberFormat="1" applyBorder="1" applyAlignment="1">
      <alignment horizontal="right" vertical="top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3" fillId="0" borderId="10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V43"/>
  <sheetViews>
    <sheetView tabSelected="1" topLeftCell="I1" workbookViewId="0">
      <selection activeCell="F49" sqref="F49"/>
    </sheetView>
  </sheetViews>
  <sheetFormatPr defaultRowHeight="15"/>
  <cols>
    <col min="1" max="1" width="0.85546875" customWidth="1"/>
    <col min="2" max="2" width="8.42578125" customWidth="1"/>
    <col min="3" max="3" width="8.42578125" style="12" customWidth="1"/>
    <col min="4" max="4" width="26.42578125" customWidth="1"/>
    <col min="5" max="5" width="26.42578125" style="12" customWidth="1"/>
    <col min="6" max="6" width="28.7109375" customWidth="1"/>
    <col min="13" max="13" width="17.85546875" customWidth="1"/>
    <col min="14" max="14" width="16.85546875" customWidth="1"/>
    <col min="15" max="15" width="17.7109375" customWidth="1"/>
    <col min="16" max="16" width="18.7109375" customWidth="1"/>
    <col min="17" max="17" width="3.28515625" customWidth="1"/>
  </cols>
  <sheetData>
    <row r="1" spans="1:22">
      <c r="P1" s="17" t="s">
        <v>24</v>
      </c>
    </row>
    <row r="2" spans="1:22">
      <c r="B2" s="34" t="s">
        <v>11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</row>
    <row r="3" spans="1:22">
      <c r="B3" t="s">
        <v>3</v>
      </c>
      <c r="C3" s="12">
        <v>7804</v>
      </c>
      <c r="D3" s="10" t="s">
        <v>36</v>
      </c>
      <c r="E3" s="10"/>
      <c r="F3" s="16"/>
      <c r="Q3" s="6"/>
    </row>
    <row r="4" spans="1:22">
      <c r="B4" s="42" t="s">
        <v>0</v>
      </c>
      <c r="C4" s="50" t="s">
        <v>31</v>
      </c>
      <c r="D4" s="42" t="s">
        <v>26</v>
      </c>
      <c r="E4" s="50" t="s">
        <v>32</v>
      </c>
      <c r="F4" s="42" t="s">
        <v>1</v>
      </c>
      <c r="G4" s="42" t="s">
        <v>15</v>
      </c>
      <c r="H4" s="35" t="s">
        <v>16</v>
      </c>
      <c r="I4" s="35"/>
      <c r="J4" s="35"/>
      <c r="K4" s="35"/>
      <c r="L4" s="35"/>
      <c r="M4" s="48" t="s">
        <v>21</v>
      </c>
      <c r="N4" s="46" t="s">
        <v>22</v>
      </c>
      <c r="O4" s="52" t="s">
        <v>27</v>
      </c>
      <c r="P4" s="42" t="s">
        <v>2</v>
      </c>
      <c r="Q4" s="6"/>
    </row>
    <row r="5" spans="1:22" s="5" customFormat="1" ht="48.75" customHeight="1">
      <c r="B5" s="42"/>
      <c r="C5" s="51"/>
      <c r="D5" s="42"/>
      <c r="E5" s="51"/>
      <c r="F5" s="42"/>
      <c r="G5" s="42"/>
      <c r="H5" s="4" t="s">
        <v>17</v>
      </c>
      <c r="I5" s="4" t="s">
        <v>18</v>
      </c>
      <c r="J5" s="4" t="s">
        <v>19</v>
      </c>
      <c r="K5" s="4" t="s">
        <v>20</v>
      </c>
      <c r="L5" s="4" t="s">
        <v>25</v>
      </c>
      <c r="M5" s="49"/>
      <c r="N5" s="47"/>
      <c r="O5" s="52"/>
      <c r="P5" s="42"/>
    </row>
    <row r="6" spans="1:22">
      <c r="B6" s="1">
        <v>1</v>
      </c>
      <c r="C6" s="22">
        <v>2</v>
      </c>
      <c r="D6" s="1">
        <v>3</v>
      </c>
      <c r="E6" s="23">
        <v>4</v>
      </c>
      <c r="F6" s="1">
        <v>5</v>
      </c>
      <c r="G6" s="1">
        <v>6</v>
      </c>
      <c r="H6" s="9">
        <v>7</v>
      </c>
      <c r="I6" s="9">
        <v>8</v>
      </c>
      <c r="J6" s="9">
        <v>9</v>
      </c>
      <c r="K6" s="9">
        <v>10</v>
      </c>
      <c r="L6" s="1">
        <v>11</v>
      </c>
      <c r="M6" s="9">
        <v>12</v>
      </c>
      <c r="N6" s="9">
        <v>13</v>
      </c>
      <c r="O6" s="9">
        <v>14</v>
      </c>
      <c r="P6" s="1">
        <v>15</v>
      </c>
    </row>
    <row r="7" spans="1:22" ht="60">
      <c r="A7" s="12"/>
      <c r="B7" s="11">
        <v>1</v>
      </c>
      <c r="C7" s="11" t="s">
        <v>42</v>
      </c>
      <c r="D7" s="2" t="s">
        <v>43</v>
      </c>
      <c r="E7" s="2"/>
      <c r="F7" s="2" t="s">
        <v>44</v>
      </c>
      <c r="G7" s="7" t="s">
        <v>45</v>
      </c>
      <c r="H7" s="21">
        <v>19402</v>
      </c>
      <c r="I7" s="21">
        <v>8802</v>
      </c>
      <c r="J7" s="21">
        <v>8952</v>
      </c>
      <c r="K7" s="21">
        <v>6802</v>
      </c>
      <c r="L7" s="21">
        <v>43958</v>
      </c>
      <c r="M7" s="8">
        <v>1.02</v>
      </c>
      <c r="N7" s="8">
        <v>44837.159999999989</v>
      </c>
      <c r="O7" s="33">
        <f>N7*1.18</f>
        <v>52907.848799999985</v>
      </c>
      <c r="P7" s="2" t="s">
        <v>88</v>
      </c>
      <c r="Q7" s="12"/>
    </row>
    <row r="8" spans="1:22" ht="60">
      <c r="A8" s="12"/>
      <c r="B8" s="11">
        <v>2</v>
      </c>
      <c r="C8" s="11" t="s">
        <v>46</v>
      </c>
      <c r="D8" s="2" t="s">
        <v>47</v>
      </c>
      <c r="E8" s="2"/>
      <c r="F8" s="2" t="s">
        <v>48</v>
      </c>
      <c r="G8" s="7" t="s">
        <v>45</v>
      </c>
      <c r="H8" s="21">
        <v>16415</v>
      </c>
      <c r="I8" s="21">
        <v>14425</v>
      </c>
      <c r="J8" s="21">
        <v>14273</v>
      </c>
      <c r="K8" s="21">
        <v>14042</v>
      </c>
      <c r="L8" s="21">
        <v>59155</v>
      </c>
      <c r="M8" s="8">
        <v>18.420000000000002</v>
      </c>
      <c r="N8" s="8">
        <v>1089635.0999999992</v>
      </c>
      <c r="O8" s="33">
        <f t="shared" ref="O8:O24" si="0">N8*1.18</f>
        <v>1285769.4179999989</v>
      </c>
      <c r="P8" s="2" t="s">
        <v>88</v>
      </c>
      <c r="Q8" s="12"/>
    </row>
    <row r="9" spans="1:22" s="12" customFormat="1" ht="60">
      <c r="B9" s="11">
        <v>3</v>
      </c>
      <c r="C9" s="11" t="s">
        <v>49</v>
      </c>
      <c r="D9" s="2" t="s">
        <v>50</v>
      </c>
      <c r="E9" s="2"/>
      <c r="F9" s="2" t="s">
        <v>51</v>
      </c>
      <c r="G9" s="7" t="s">
        <v>45</v>
      </c>
      <c r="H9" s="21">
        <v>11112</v>
      </c>
      <c r="I9" s="21">
        <v>9037</v>
      </c>
      <c r="J9" s="21">
        <v>9187</v>
      </c>
      <c r="K9" s="21">
        <v>9087</v>
      </c>
      <c r="L9" s="21">
        <v>38423</v>
      </c>
      <c r="M9" s="8">
        <v>1.31</v>
      </c>
      <c r="N9" s="8">
        <v>50334.13</v>
      </c>
      <c r="O9" s="33">
        <f t="shared" si="0"/>
        <v>59394.273399999991</v>
      </c>
      <c r="P9" s="2" t="s">
        <v>88</v>
      </c>
    </row>
    <row r="10" spans="1:22" s="12" customFormat="1" ht="60">
      <c r="B10" s="11">
        <v>4</v>
      </c>
      <c r="C10" s="11" t="s">
        <v>52</v>
      </c>
      <c r="D10" s="2" t="s">
        <v>53</v>
      </c>
      <c r="E10" s="2"/>
      <c r="F10" s="2" t="s">
        <v>54</v>
      </c>
      <c r="G10" s="7" t="s">
        <v>45</v>
      </c>
      <c r="H10" s="21">
        <v>7879</v>
      </c>
      <c r="I10" s="21">
        <v>6024</v>
      </c>
      <c r="J10" s="21">
        <v>6174</v>
      </c>
      <c r="K10" s="21">
        <v>5341</v>
      </c>
      <c r="L10" s="21">
        <v>25418</v>
      </c>
      <c r="M10" s="8">
        <v>3.08</v>
      </c>
      <c r="N10" s="8">
        <v>78287.439999999988</v>
      </c>
      <c r="O10" s="33">
        <f t="shared" si="0"/>
        <v>92379.179199999984</v>
      </c>
      <c r="P10" s="2" t="s">
        <v>88</v>
      </c>
    </row>
    <row r="11" spans="1:22" ht="120">
      <c r="A11" s="12"/>
      <c r="B11" s="11">
        <v>5</v>
      </c>
      <c r="C11" s="11" t="s">
        <v>55</v>
      </c>
      <c r="D11" s="2" t="s">
        <v>56</v>
      </c>
      <c r="E11" s="2"/>
      <c r="F11" s="2" t="s">
        <v>57</v>
      </c>
      <c r="G11" s="7" t="s">
        <v>45</v>
      </c>
      <c r="H11" s="21">
        <v>1000</v>
      </c>
      <c r="I11" s="21">
        <v>667</v>
      </c>
      <c r="J11" s="21">
        <v>667</v>
      </c>
      <c r="K11" s="21">
        <v>334</v>
      </c>
      <c r="L11" s="21">
        <v>2668</v>
      </c>
      <c r="M11" s="8">
        <v>21.19</v>
      </c>
      <c r="N11" s="8">
        <v>56534.919999999962</v>
      </c>
      <c r="O11" s="33">
        <f t="shared" si="0"/>
        <v>66711.205599999957</v>
      </c>
      <c r="P11" s="2" t="s">
        <v>88</v>
      </c>
      <c r="Q11" s="12"/>
    </row>
    <row r="12" spans="1:22" ht="120">
      <c r="A12" s="12"/>
      <c r="B12" s="11">
        <v>6</v>
      </c>
      <c r="C12" s="11" t="s">
        <v>58</v>
      </c>
      <c r="D12" s="2" t="s">
        <v>59</v>
      </c>
      <c r="E12" s="2"/>
      <c r="F12" s="2" t="s">
        <v>57</v>
      </c>
      <c r="G12" s="7" t="s">
        <v>45</v>
      </c>
      <c r="H12" s="21">
        <v>5563</v>
      </c>
      <c r="I12" s="21">
        <v>4378</v>
      </c>
      <c r="J12" s="21">
        <v>5368</v>
      </c>
      <c r="K12" s="21">
        <v>5078</v>
      </c>
      <c r="L12" s="21">
        <v>20387</v>
      </c>
      <c r="M12" s="8">
        <v>8.48</v>
      </c>
      <c r="N12" s="8">
        <v>172881.76000000007</v>
      </c>
      <c r="O12" s="33">
        <f t="shared" si="0"/>
        <v>204000.47680000006</v>
      </c>
      <c r="P12" s="2" t="s">
        <v>88</v>
      </c>
      <c r="Q12" s="12"/>
    </row>
    <row r="13" spans="1:22" ht="120">
      <c r="A13" s="12"/>
      <c r="B13" s="11">
        <v>7</v>
      </c>
      <c r="C13" s="11" t="s">
        <v>60</v>
      </c>
      <c r="D13" s="2" t="s">
        <v>61</v>
      </c>
      <c r="E13" s="2"/>
      <c r="F13" s="2" t="s">
        <v>57</v>
      </c>
      <c r="G13" s="7" t="s">
        <v>45</v>
      </c>
      <c r="H13" s="21">
        <v>3479</v>
      </c>
      <c r="I13" s="21">
        <v>3239</v>
      </c>
      <c r="J13" s="21">
        <v>3239</v>
      </c>
      <c r="K13" s="21">
        <v>3039</v>
      </c>
      <c r="L13" s="21">
        <v>12996</v>
      </c>
      <c r="M13" s="8">
        <v>5.0999999999999996</v>
      </c>
      <c r="N13" s="8">
        <v>66279.600000000006</v>
      </c>
      <c r="O13" s="33">
        <f t="shared" si="0"/>
        <v>78209.928</v>
      </c>
      <c r="P13" s="2" t="s">
        <v>88</v>
      </c>
      <c r="Q13" s="12"/>
      <c r="R13" s="3"/>
      <c r="S13" s="3"/>
      <c r="T13" s="3"/>
      <c r="U13" s="3"/>
      <c r="V13" s="3"/>
    </row>
    <row r="14" spans="1:22" ht="120">
      <c r="A14" s="12"/>
      <c r="B14" s="11">
        <v>8</v>
      </c>
      <c r="C14" s="11" t="s">
        <v>62</v>
      </c>
      <c r="D14" s="2" t="s">
        <v>63</v>
      </c>
      <c r="E14" s="2"/>
      <c r="F14" s="2" t="s">
        <v>57</v>
      </c>
      <c r="G14" s="7" t="s">
        <v>45</v>
      </c>
      <c r="H14" s="21">
        <v>4642</v>
      </c>
      <c r="I14" s="21">
        <v>4302</v>
      </c>
      <c r="J14" s="21">
        <v>4302</v>
      </c>
      <c r="K14" s="21">
        <v>4002</v>
      </c>
      <c r="L14" s="21">
        <v>17248</v>
      </c>
      <c r="M14" s="8">
        <v>4.2300000000000004</v>
      </c>
      <c r="N14" s="8">
        <v>72959.040000000008</v>
      </c>
      <c r="O14" s="33">
        <f t="shared" si="0"/>
        <v>86091.667200000011</v>
      </c>
      <c r="P14" s="2" t="s">
        <v>88</v>
      </c>
      <c r="Q14" s="12"/>
    </row>
    <row r="15" spans="1:22" ht="120">
      <c r="A15" s="12"/>
      <c r="B15" s="11">
        <v>9</v>
      </c>
      <c r="C15" s="11" t="s">
        <v>64</v>
      </c>
      <c r="D15" s="2" t="s">
        <v>65</v>
      </c>
      <c r="E15" s="2"/>
      <c r="F15" s="2" t="s">
        <v>57</v>
      </c>
      <c r="G15" s="7" t="s">
        <v>45</v>
      </c>
      <c r="H15" s="21">
        <v>2910</v>
      </c>
      <c r="I15" s="21">
        <v>2610</v>
      </c>
      <c r="J15" s="21">
        <v>2610</v>
      </c>
      <c r="K15" s="21">
        <v>2410</v>
      </c>
      <c r="L15" s="21">
        <v>10540</v>
      </c>
      <c r="M15" s="8">
        <v>3.39</v>
      </c>
      <c r="N15" s="8">
        <v>35730.6</v>
      </c>
      <c r="O15" s="33">
        <f t="shared" si="0"/>
        <v>42162.107999999993</v>
      </c>
      <c r="P15" s="2" t="s">
        <v>88</v>
      </c>
      <c r="Q15" s="12"/>
    </row>
    <row r="16" spans="1:22" s="12" customFormat="1" ht="120">
      <c r="B16" s="11">
        <v>10</v>
      </c>
      <c r="C16" s="11" t="s">
        <v>66</v>
      </c>
      <c r="D16" s="2" t="s">
        <v>67</v>
      </c>
      <c r="E16" s="2"/>
      <c r="F16" s="2" t="s">
        <v>57</v>
      </c>
      <c r="G16" s="7" t="s">
        <v>45</v>
      </c>
      <c r="H16" s="21">
        <v>5053</v>
      </c>
      <c r="I16" s="21">
        <v>4813</v>
      </c>
      <c r="J16" s="21">
        <v>4813</v>
      </c>
      <c r="K16" s="21">
        <v>4613</v>
      </c>
      <c r="L16" s="21">
        <v>19292</v>
      </c>
      <c r="M16" s="8">
        <v>2.5499999999999998</v>
      </c>
      <c r="N16" s="8">
        <v>49194.600000000013</v>
      </c>
      <c r="O16" s="33">
        <f t="shared" si="0"/>
        <v>58049.628000000012</v>
      </c>
      <c r="P16" s="2" t="s">
        <v>88</v>
      </c>
    </row>
    <row r="17" spans="1:17" s="12" customFormat="1" ht="120">
      <c r="B17" s="11">
        <v>11</v>
      </c>
      <c r="C17" s="11" t="s">
        <v>68</v>
      </c>
      <c r="D17" s="2" t="s">
        <v>69</v>
      </c>
      <c r="E17" s="2"/>
      <c r="F17" s="2" t="s">
        <v>57</v>
      </c>
      <c r="G17" s="7" t="s">
        <v>45</v>
      </c>
      <c r="H17" s="21">
        <v>1088</v>
      </c>
      <c r="I17" s="21">
        <v>848</v>
      </c>
      <c r="J17" s="21">
        <v>848</v>
      </c>
      <c r="K17" s="21">
        <v>648</v>
      </c>
      <c r="L17" s="21">
        <v>3432</v>
      </c>
      <c r="M17" s="8">
        <v>2.12</v>
      </c>
      <c r="N17" s="8">
        <v>7275.8399999999974</v>
      </c>
      <c r="O17" s="33">
        <f t="shared" si="0"/>
        <v>8585.4911999999968</v>
      </c>
      <c r="P17" s="2" t="s">
        <v>88</v>
      </c>
    </row>
    <row r="18" spans="1:17" ht="120">
      <c r="A18" s="12"/>
      <c r="B18" s="11">
        <v>12</v>
      </c>
      <c r="C18" s="11" t="s">
        <v>70</v>
      </c>
      <c r="D18" s="2" t="s">
        <v>71</v>
      </c>
      <c r="E18" s="2"/>
      <c r="F18" s="2" t="s">
        <v>57</v>
      </c>
      <c r="G18" s="7" t="s">
        <v>45</v>
      </c>
      <c r="H18" s="21">
        <v>6711</v>
      </c>
      <c r="I18" s="21">
        <v>6323</v>
      </c>
      <c r="J18" s="21">
        <v>6313</v>
      </c>
      <c r="K18" s="21">
        <v>6123</v>
      </c>
      <c r="L18" s="21">
        <v>25470</v>
      </c>
      <c r="M18" s="8">
        <v>1.7</v>
      </c>
      <c r="N18" s="8">
        <v>43299</v>
      </c>
      <c r="O18" s="33">
        <f t="shared" si="0"/>
        <v>51092.82</v>
      </c>
      <c r="P18" s="2" t="s">
        <v>88</v>
      </c>
      <c r="Q18" s="12"/>
    </row>
    <row r="19" spans="1:17" ht="120">
      <c r="A19" s="12"/>
      <c r="B19" s="11">
        <v>13</v>
      </c>
      <c r="C19" s="11" t="s">
        <v>72</v>
      </c>
      <c r="D19" s="2" t="s">
        <v>73</v>
      </c>
      <c r="E19" s="2"/>
      <c r="F19" s="2" t="s">
        <v>57</v>
      </c>
      <c r="G19" s="7" t="s">
        <v>45</v>
      </c>
      <c r="H19" s="21">
        <v>6679</v>
      </c>
      <c r="I19" s="21">
        <v>6459</v>
      </c>
      <c r="J19" s="21">
        <v>6459</v>
      </c>
      <c r="K19" s="21">
        <v>6259</v>
      </c>
      <c r="L19" s="21">
        <v>25856</v>
      </c>
      <c r="M19" s="8">
        <v>0.85</v>
      </c>
      <c r="N19" s="8">
        <v>21977.599999999999</v>
      </c>
      <c r="O19" s="33">
        <f t="shared" si="0"/>
        <v>25933.567999999996</v>
      </c>
      <c r="P19" s="2" t="s">
        <v>88</v>
      </c>
      <c r="Q19" s="12"/>
    </row>
    <row r="20" spans="1:17" s="12" customFormat="1" ht="120">
      <c r="B20" s="11">
        <v>14</v>
      </c>
      <c r="C20" s="11" t="s">
        <v>74</v>
      </c>
      <c r="D20" s="2" t="s">
        <v>75</v>
      </c>
      <c r="E20" s="2"/>
      <c r="F20" s="2" t="s">
        <v>57</v>
      </c>
      <c r="G20" s="7" t="s">
        <v>45</v>
      </c>
      <c r="H20" s="21">
        <v>1571</v>
      </c>
      <c r="I20" s="21">
        <v>1537</v>
      </c>
      <c r="J20" s="21">
        <v>1537</v>
      </c>
      <c r="K20" s="21">
        <v>1504</v>
      </c>
      <c r="L20" s="21">
        <v>6149</v>
      </c>
      <c r="M20" s="8">
        <v>0.43</v>
      </c>
      <c r="N20" s="8">
        <v>2644.0699999999997</v>
      </c>
      <c r="O20" s="33">
        <f t="shared" si="0"/>
        <v>3120.0025999999993</v>
      </c>
      <c r="P20" s="2" t="s">
        <v>88</v>
      </c>
    </row>
    <row r="21" spans="1:17" ht="120">
      <c r="A21" s="12"/>
      <c r="B21" s="11">
        <v>15</v>
      </c>
      <c r="C21" s="11" t="s">
        <v>76</v>
      </c>
      <c r="D21" s="2" t="s">
        <v>77</v>
      </c>
      <c r="E21" s="2"/>
      <c r="F21" s="2" t="s">
        <v>57</v>
      </c>
      <c r="G21" s="7" t="s">
        <v>45</v>
      </c>
      <c r="H21" s="21">
        <v>800</v>
      </c>
      <c r="I21" s="21">
        <v>767</v>
      </c>
      <c r="J21" s="21">
        <v>767</v>
      </c>
      <c r="K21" s="21">
        <v>734</v>
      </c>
      <c r="L21" s="21">
        <v>3068</v>
      </c>
      <c r="M21" s="8">
        <v>0.26</v>
      </c>
      <c r="N21" s="8">
        <v>797.68000000000006</v>
      </c>
      <c r="O21" s="33">
        <f t="shared" si="0"/>
        <v>941.26240000000007</v>
      </c>
      <c r="P21" s="2" t="s">
        <v>88</v>
      </c>
      <c r="Q21" s="12"/>
    </row>
    <row r="22" spans="1:17" s="12" customFormat="1" ht="120">
      <c r="B22" s="11">
        <v>16</v>
      </c>
      <c r="C22" s="11" t="s">
        <v>78</v>
      </c>
      <c r="D22" s="2" t="s">
        <v>79</v>
      </c>
      <c r="E22" s="2"/>
      <c r="F22" s="2" t="s">
        <v>57</v>
      </c>
      <c r="G22" s="7" t="s">
        <v>45</v>
      </c>
      <c r="H22" s="21">
        <v>534</v>
      </c>
      <c r="I22" s="21">
        <v>501</v>
      </c>
      <c r="J22" s="21">
        <v>501</v>
      </c>
      <c r="K22" s="21">
        <v>468</v>
      </c>
      <c r="L22" s="21">
        <v>2004</v>
      </c>
      <c r="M22" s="8">
        <v>0.22</v>
      </c>
      <c r="N22" s="8">
        <v>440.87999999999988</v>
      </c>
      <c r="O22" s="33">
        <f t="shared" si="0"/>
        <v>520.23839999999984</v>
      </c>
      <c r="P22" s="2" t="s">
        <v>88</v>
      </c>
    </row>
    <row r="23" spans="1:17" ht="120">
      <c r="A23" s="12"/>
      <c r="B23" s="11">
        <v>17</v>
      </c>
      <c r="C23" s="11" t="s">
        <v>80</v>
      </c>
      <c r="D23" s="2" t="s">
        <v>81</v>
      </c>
      <c r="E23" s="2"/>
      <c r="F23" s="2" t="s">
        <v>57</v>
      </c>
      <c r="G23" s="7" t="s">
        <v>45</v>
      </c>
      <c r="H23" s="21">
        <v>408</v>
      </c>
      <c r="I23" s="21">
        <v>375</v>
      </c>
      <c r="J23" s="21">
        <v>375</v>
      </c>
      <c r="K23" s="21">
        <v>342</v>
      </c>
      <c r="L23" s="21">
        <v>1500</v>
      </c>
      <c r="M23" s="8">
        <v>0.13</v>
      </c>
      <c r="N23" s="8">
        <v>194.99999999999997</v>
      </c>
      <c r="O23" s="33">
        <f t="shared" si="0"/>
        <v>230.09999999999997</v>
      </c>
      <c r="P23" s="2" t="s">
        <v>88</v>
      </c>
      <c r="Q23" s="12"/>
    </row>
    <row r="24" spans="1:17" ht="120">
      <c r="A24" s="12"/>
      <c r="B24" s="11">
        <v>18</v>
      </c>
      <c r="C24" s="11" t="s">
        <v>82</v>
      </c>
      <c r="D24" s="2" t="s">
        <v>83</v>
      </c>
      <c r="E24" s="2"/>
      <c r="F24" s="2" t="s">
        <v>57</v>
      </c>
      <c r="G24" s="7" t="s">
        <v>45</v>
      </c>
      <c r="H24" s="21">
        <v>1408</v>
      </c>
      <c r="I24" s="21">
        <v>1375</v>
      </c>
      <c r="J24" s="21">
        <v>1375</v>
      </c>
      <c r="K24" s="21">
        <v>1342</v>
      </c>
      <c r="L24" s="21">
        <v>5500</v>
      </c>
      <c r="M24" s="8">
        <v>0.09</v>
      </c>
      <c r="N24" s="8">
        <v>495.00000000000011</v>
      </c>
      <c r="O24" s="33">
        <f t="shared" si="0"/>
        <v>584.10000000000014</v>
      </c>
      <c r="P24" s="2" t="s">
        <v>88</v>
      </c>
      <c r="Q24" s="12"/>
    </row>
    <row r="25" spans="1:17">
      <c r="A25" s="12"/>
      <c r="B25" s="20"/>
      <c r="C25" s="20"/>
      <c r="D25" s="13"/>
      <c r="E25" s="13"/>
      <c r="F25" s="13"/>
      <c r="G25" s="14"/>
      <c r="H25" s="14"/>
      <c r="I25" s="14"/>
      <c r="J25" s="14"/>
      <c r="K25" s="14"/>
      <c r="L25" s="14"/>
      <c r="M25" s="14"/>
      <c r="N25" s="31">
        <f>SUM($N$7:$N$24)</f>
        <v>1793799.4199999992</v>
      </c>
      <c r="O25" s="32">
        <f>N25*1.18</f>
        <v>2116683.3155999989</v>
      </c>
      <c r="P25" s="3"/>
      <c r="Q25" s="12"/>
    </row>
    <row r="26" spans="1:17">
      <c r="A26" s="12"/>
      <c r="B26" s="18"/>
      <c r="C26" s="18"/>
      <c r="D26" s="19"/>
      <c r="E26" s="19"/>
      <c r="F26" s="19"/>
      <c r="G26" s="18"/>
      <c r="H26" s="18"/>
      <c r="I26" s="18"/>
      <c r="J26" s="18"/>
      <c r="K26" s="18"/>
      <c r="L26" s="18"/>
      <c r="M26" s="18"/>
      <c r="N26" s="18" t="s">
        <v>23</v>
      </c>
      <c r="O26" s="15"/>
      <c r="P26" s="3"/>
      <c r="Q26" s="12"/>
    </row>
    <row r="27" spans="1:17">
      <c r="A27" s="12"/>
      <c r="B27" s="43" t="s">
        <v>85</v>
      </c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5"/>
      <c r="Q27" s="12"/>
    </row>
    <row r="28" spans="1:17">
      <c r="B28" s="36" t="s">
        <v>4</v>
      </c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8"/>
    </row>
    <row r="29" spans="1:17">
      <c r="B29" s="35" t="s">
        <v>5</v>
      </c>
      <c r="C29" s="35"/>
      <c r="D29" s="35"/>
      <c r="E29" s="43" t="s">
        <v>89</v>
      </c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5"/>
    </row>
    <row r="30" spans="1:17" ht="32.1" customHeight="1">
      <c r="B30" s="35" t="s">
        <v>6</v>
      </c>
      <c r="C30" s="35"/>
      <c r="D30" s="35"/>
      <c r="E30" s="53" t="s">
        <v>10</v>
      </c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5"/>
      <c r="Q30" s="3"/>
    </row>
    <row r="31" spans="1:17" ht="15" customHeight="1">
      <c r="A31" s="12"/>
      <c r="B31" s="35" t="s">
        <v>7</v>
      </c>
      <c r="C31" s="35"/>
      <c r="D31" s="35"/>
      <c r="E31" s="43" t="s">
        <v>84</v>
      </c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12"/>
    </row>
    <row r="32" spans="1:17">
      <c r="A32" s="12"/>
      <c r="B32" s="39" t="s">
        <v>29</v>
      </c>
      <c r="C32" s="40"/>
      <c r="D32" s="41"/>
      <c r="E32" s="43" t="s">
        <v>28</v>
      </c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5"/>
      <c r="Q32" s="12"/>
    </row>
    <row r="33" spans="1:17">
      <c r="A33" s="12"/>
      <c r="B33" s="39" t="s">
        <v>30</v>
      </c>
      <c r="C33" s="40"/>
      <c r="D33" s="41"/>
      <c r="E33" s="43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5"/>
      <c r="Q33" s="12"/>
    </row>
    <row r="34" spans="1:17">
      <c r="B34" s="35" t="s">
        <v>8</v>
      </c>
      <c r="C34" s="35"/>
      <c r="D34" s="35"/>
      <c r="E34" s="43" t="s">
        <v>86</v>
      </c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5"/>
    </row>
    <row r="35" spans="1:17">
      <c r="B35" s="35" t="s">
        <v>9</v>
      </c>
      <c r="C35" s="35"/>
      <c r="D35" s="35"/>
      <c r="E35" s="43" t="s">
        <v>87</v>
      </c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5"/>
    </row>
    <row r="36" spans="1:17">
      <c r="A36" s="12"/>
      <c r="B36" s="24"/>
      <c r="C36" s="24"/>
      <c r="D36" s="24"/>
      <c r="E36" s="24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12"/>
    </row>
    <row r="37" spans="1:17">
      <c r="A37" s="28"/>
      <c r="B37" s="27" t="s">
        <v>90</v>
      </c>
      <c r="C37" s="27"/>
      <c r="D37" s="27"/>
      <c r="E37" s="27"/>
      <c r="F37" s="27"/>
      <c r="G37" s="27"/>
      <c r="H37" s="27"/>
      <c r="I37" s="27"/>
      <c r="J37" s="27"/>
      <c r="M37" s="12"/>
      <c r="O37" s="12"/>
    </row>
    <row r="38" spans="1:17">
      <c r="A38" s="26"/>
      <c r="B38" s="27"/>
      <c r="C38" s="27"/>
      <c r="D38" s="27"/>
      <c r="E38" s="27"/>
      <c r="F38" s="27"/>
      <c r="G38" s="27"/>
      <c r="H38" s="27"/>
      <c r="I38" s="27"/>
      <c r="J38" s="27"/>
      <c r="K38" s="12"/>
      <c r="L38" s="12"/>
      <c r="M38" s="12"/>
      <c r="N38" s="12"/>
      <c r="O38" s="12"/>
      <c r="P38" s="12"/>
      <c r="Q38" s="12"/>
    </row>
    <row r="39" spans="1:17">
      <c r="B39" t="s">
        <v>12</v>
      </c>
    </row>
    <row r="40" spans="1:17">
      <c r="D40" s="6" t="str">
        <f>Query2_USERN</f>
        <v>Юмагулов Ильгам Ильдусович</v>
      </c>
      <c r="E40" s="6"/>
    </row>
    <row r="41" spans="1:17">
      <c r="B41" t="s">
        <v>13</v>
      </c>
      <c r="D41" s="6" t="str">
        <f>Query2_USERT</f>
        <v>(347)221-54-32</v>
      </c>
      <c r="E41" s="6"/>
    </row>
    <row r="42" spans="1:17">
      <c r="B42" t="s">
        <v>14</v>
      </c>
      <c r="D42" s="6" t="str">
        <f>Query2_USERE</f>
        <v/>
      </c>
      <c r="E42" s="6"/>
    </row>
    <row r="43" spans="1:17">
      <c r="M43" s="32"/>
    </row>
  </sheetData>
  <mergeCells count="28">
    <mergeCell ref="B34:D34"/>
    <mergeCell ref="B35:D35"/>
    <mergeCell ref="O4:O5"/>
    <mergeCell ref="B31:D31"/>
    <mergeCell ref="E31:P31"/>
    <mergeCell ref="E4:E5"/>
    <mergeCell ref="E29:P29"/>
    <mergeCell ref="E35:P35"/>
    <mergeCell ref="E30:P30"/>
    <mergeCell ref="E32:P32"/>
    <mergeCell ref="E33:P33"/>
    <mergeCell ref="E34:P34"/>
    <mergeCell ref="B2:P2"/>
    <mergeCell ref="B30:D30"/>
    <mergeCell ref="B29:D29"/>
    <mergeCell ref="B28:P28"/>
    <mergeCell ref="B33:D33"/>
    <mergeCell ref="B4:B5"/>
    <mergeCell ref="D4:D5"/>
    <mergeCell ref="P4:P5"/>
    <mergeCell ref="B27:P27"/>
    <mergeCell ref="B32:D32"/>
    <mergeCell ref="F4:F5"/>
    <mergeCell ref="G4:G5"/>
    <mergeCell ref="H4:L4"/>
    <mergeCell ref="N4:N5"/>
    <mergeCell ref="M4:M5"/>
    <mergeCell ref="C4:C5"/>
  </mergeCells>
  <pageMargins left="0.78740157480314965" right="0.39370078740157483" top="0.78740157480314965" bottom="0.39370078740157483" header="0.31496062992125984" footer="0.31496062992125984"/>
  <pageSetup paperSize="9" scale="59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29" t="s">
        <v>33</v>
      </c>
      <c r="B5" t="e">
        <f>XLR_ERRNAME</f>
        <v>#NAME?</v>
      </c>
    </row>
    <row r="6" spans="1:14">
      <c r="A6" t="s">
        <v>34</v>
      </c>
      <c r="B6">
        <v>7804</v>
      </c>
      <c r="C6" s="30" t="s">
        <v>35</v>
      </c>
      <c r="D6">
        <v>4973</v>
      </c>
      <c r="E6" s="30" t="s">
        <v>36</v>
      </c>
      <c r="F6" s="30" t="s">
        <v>37</v>
      </c>
      <c r="G6" s="30" t="s">
        <v>38</v>
      </c>
      <c r="H6" s="30" t="s">
        <v>38</v>
      </c>
      <c r="I6" s="30" t="s">
        <v>38</v>
      </c>
      <c r="J6" s="30" t="s">
        <v>36</v>
      </c>
      <c r="K6" s="30" t="s">
        <v>39</v>
      </c>
      <c r="L6" s="30" t="s">
        <v>40</v>
      </c>
      <c r="M6" s="30" t="s">
        <v>41</v>
      </c>
      <c r="N6" s="30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Юмагулов Ильгам Ильдусович</dc:creator>
  <cp:lastModifiedBy>e.farrahova</cp:lastModifiedBy>
  <cp:lastPrinted>2014-11-28T09:40:00Z</cp:lastPrinted>
  <dcterms:created xsi:type="dcterms:W3CDTF">2013-12-19T08:11:42Z</dcterms:created>
  <dcterms:modified xsi:type="dcterms:W3CDTF">2014-11-28T11:14:34Z</dcterms:modified>
</cp:coreProperties>
</file>