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ЕСЭД заявки\12. Декабрь\09_грузовые шины\"/>
    </mc:Choice>
  </mc:AlternateContent>
  <bookViews>
    <workbookView xWindow="0" yWindow="0" windowWidth="21600" windowHeight="11025" tabRatio="637"/>
  </bookViews>
  <sheets>
    <sheet name="2021 груз" sheetId="1" r:id="rId1"/>
    <sheet name="XLR_NoRangeSheet" sheetId="2" state="veryHidden" r:id="rId2"/>
  </sheets>
  <definedNames>
    <definedName name="Query1">'2021 груз'!$A$5:$M$10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'2021 груз'!#REF!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N10" i="1" l="1"/>
  <c r="O10" i="1" s="1"/>
  <c r="N9" i="1"/>
  <c r="O9" i="1" s="1"/>
  <c r="N8" i="1"/>
  <c r="O8" i="1" s="1"/>
  <c r="B6" i="1" l="1"/>
  <c r="B7" i="1" s="1"/>
  <c r="B8" i="1" s="1"/>
  <c r="B9" i="1" s="1"/>
  <c r="B10" i="1" s="1"/>
  <c r="L7" i="1" l="1"/>
  <c r="N7" i="1" s="1"/>
  <c r="O7" i="1" s="1"/>
  <c r="L6" i="1"/>
  <c r="N6" i="1" s="1"/>
  <c r="O6" i="1" s="1"/>
  <c r="L5" i="1"/>
  <c r="N5" i="1" s="1"/>
  <c r="O5" i="1" s="1"/>
  <c r="B5" i="2" l="1"/>
</calcChain>
</file>

<file path=xl/sharedStrings.xml><?xml version="1.0" encoding="utf-8"?>
<sst xmlns="http://schemas.openxmlformats.org/spreadsheetml/2006/main" count="85" uniqueCount="55">
  <si>
    <t>№ п.п.</t>
  </si>
  <si>
    <t>Описание</t>
  </si>
  <si>
    <t>Транспортировка товара:</t>
  </si>
  <si>
    <t>Eд.изм</t>
  </si>
  <si>
    <t>Наименование товара</t>
  </si>
  <si>
    <t>Гарантийные обязательства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</si>
  <si>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</si>
  <si>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</si>
  <si>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</si>
  <si>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</si>
  <si>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</si>
  <si>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</si>
  <si>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</si>
  <si>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</si>
  <si>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шт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</si>
  <si>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</si>
  <si>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 - 12 месяцев</t>
  </si>
  <si>
    <t>Контактное лицо по тех. вопросам</t>
  </si>
  <si>
    <t>Фаттахов Ф.В. +7(347)2215719</t>
  </si>
  <si>
    <t>Шина сельскохозяйственная 15.5-38 (МТЗ)</t>
  </si>
  <si>
    <t>Шина сельскохозяйственная 9,00-16 для тракторных прицепов 2ПТС4</t>
  </si>
  <si>
    <t>Технические характеристики</t>
  </si>
  <si>
    <t>133/131</t>
  </si>
  <si>
    <t>норма слойности, не менее</t>
  </si>
  <si>
    <t>индекс нагрузки, не менее</t>
  </si>
  <si>
    <t>Тип:</t>
  </si>
  <si>
    <t>грузовой</t>
  </si>
  <si>
    <t>сезонность</t>
  </si>
  <si>
    <t>всесезонная</t>
  </si>
  <si>
    <t>индекс скорости, не менее</t>
  </si>
  <si>
    <t>ось применения (ведущее,рулевое, универсальное,прицепное):</t>
  </si>
  <si>
    <t>универсальное</t>
  </si>
  <si>
    <t>спецтехника</t>
  </si>
  <si>
    <t>J</t>
  </si>
  <si>
    <t>К</t>
  </si>
  <si>
    <t>A6</t>
  </si>
  <si>
    <t>A8</t>
  </si>
  <si>
    <t>125/123</t>
  </si>
  <si>
    <t>Адрес поставки:</t>
  </si>
  <si>
    <t>Предельная цена за единицу измерения без НДС, включая стоимость  тары и доставку, рубли РФ</t>
  </si>
  <si>
    <t>Автошина 12.00 R18 для а/м ГАЗ 66, ГАЗ 3309</t>
  </si>
  <si>
    <t>Шина сельскохозяйственная 13,6 -20 (МТЗ)</t>
  </si>
  <si>
    <t>кол-во</t>
  </si>
  <si>
    <t>РАЗДЕЛ IV. ТЕХНИЧЕСКОЕ ЗАДАНИЕ</t>
  </si>
  <si>
    <t>Срок доставки</t>
  </si>
  <si>
    <t>г. Уфа, ул. Каспийская, 14</t>
  </si>
  <si>
    <t>Автошина 8.25R20 (240/508 )</t>
  </si>
  <si>
    <t>Автошина 8.25R20 (240/508) для автомобилей ГАЗ, ПАЗ</t>
  </si>
  <si>
    <t>Шина сельскохозяйственная 11.20 -20 Ф-35</t>
  </si>
  <si>
    <t>Шина сельскохозяйственная 11.20-20 Ф-35 для МТЗ</t>
  </si>
  <si>
    <t>133, дб 137</t>
  </si>
  <si>
    <t>Сумма, с учетом НДС 20%</t>
  </si>
  <si>
    <t>Сумма,  без учета НДС 20%</t>
  </si>
  <si>
    <t>Предельная стоимость лота 675 446,00 руб. с НДС</t>
  </si>
  <si>
    <t xml:space="preserve">в течении 14 календарных дней с с момента подписания Договора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</si>
</sst>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3" fillId="0" borderId="0" applyBorder="0" applyProtection="0"/>
    <xf numFmtId="0" fontId="4" fillId="0" borderId="0"/>
  </cellStyleXfs>
  <cellXfs count="45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5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 vertical="top"/>
    </xf>
    <xf numFmtId="0" fontId="6" fillId="0" borderId="0" xfId="0" applyFont="1" applyFill="1"/>
    <xf numFmtId="0" fontId="9" fillId="0" borderId="3" xfId="3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1" fontId="8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left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top"/>
    </xf>
    <xf numFmtId="0" fontId="10" fillId="0" borderId="3" xfId="0" applyFont="1" applyBorder="1" applyAlignment="1">
      <alignment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center" vertical="top"/>
    </xf>
    <xf numFmtId="0" fontId="9" fillId="2" borderId="3" xfId="3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 vertical="top"/>
    </xf>
    <xf numFmtId="2" fontId="9" fillId="0" borderId="1" xfId="0" applyNumberFormat="1" applyFont="1" applyFill="1" applyBorder="1" applyAlignment="1">
      <alignment horizontal="center" vertical="top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/>
    </xf>
  </cellXfs>
  <cellStyles count="4">
    <cellStyle name="Excel Built-in Normal" xfId="2"/>
    <cellStyle name="Обычный" xfId="0" builtinId="0"/>
    <cellStyle name="Обычный 2" xfId="1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O17"/>
  <sheetViews>
    <sheetView tabSelected="1" topLeftCell="A2" zoomScale="80" zoomScaleNormal="80" workbookViewId="0">
      <selection activeCell="P14" sqref="P14"/>
    </sheetView>
  </sheetViews>
  <sheetFormatPr defaultColWidth="9.140625" defaultRowHeight="15" x14ac:dyDescent="0.25"/>
  <cols>
    <col min="1" max="1" width="2.28515625" style="6" customWidth="1"/>
    <col min="2" max="2" width="7.28515625" style="6" customWidth="1"/>
    <col min="3" max="3" width="31.42578125" style="6" customWidth="1"/>
    <col min="4" max="4" width="35.42578125" style="6" customWidth="1"/>
    <col min="5" max="5" width="16.85546875" style="6" customWidth="1"/>
    <col min="6" max="6" width="12.42578125" style="6" customWidth="1"/>
    <col min="7" max="7" width="9.85546875" style="6" customWidth="1"/>
    <col min="8" max="8" width="6.7109375" style="6" customWidth="1"/>
    <col min="9" max="9" width="9" style="6" customWidth="1"/>
    <col min="10" max="10" width="18.85546875" style="6" customWidth="1"/>
    <col min="11" max="12" width="6.140625" style="5" customWidth="1"/>
    <col min="13" max="14" width="19.7109375" style="6" customWidth="1"/>
    <col min="15" max="15" width="19.140625" style="6" customWidth="1"/>
    <col min="16" max="16384" width="9.140625" style="6"/>
  </cols>
  <sheetData>
    <row r="1" spans="1:15" ht="37.5" x14ac:dyDescent="0.3">
      <c r="B1" s="8"/>
      <c r="C1" s="9" t="s">
        <v>43</v>
      </c>
      <c r="D1" s="9"/>
      <c r="E1" s="9"/>
      <c r="F1" s="9"/>
      <c r="G1" s="9"/>
      <c r="H1" s="9"/>
      <c r="I1" s="9"/>
      <c r="J1" s="9"/>
    </row>
    <row r="2" spans="1:15" ht="64.5" customHeight="1" x14ac:dyDescent="0.25">
      <c r="B2" s="33" t="s">
        <v>0</v>
      </c>
      <c r="C2" s="31" t="s">
        <v>4</v>
      </c>
      <c r="D2" s="33" t="s">
        <v>1</v>
      </c>
      <c r="E2" s="37" t="s">
        <v>21</v>
      </c>
      <c r="F2" s="38"/>
      <c r="G2" s="38"/>
      <c r="H2" s="38"/>
      <c r="I2" s="38"/>
      <c r="J2" s="39"/>
      <c r="K2" s="33" t="s">
        <v>3</v>
      </c>
      <c r="L2" s="33" t="s">
        <v>42</v>
      </c>
      <c r="M2" s="33" t="s">
        <v>39</v>
      </c>
      <c r="N2" s="40" t="s">
        <v>52</v>
      </c>
      <c r="O2" s="40" t="s">
        <v>51</v>
      </c>
    </row>
    <row r="3" spans="1:15" s="11" customFormat="1" ht="94.5" customHeight="1" x14ac:dyDescent="0.25">
      <c r="B3" s="34"/>
      <c r="C3" s="32"/>
      <c r="D3" s="34"/>
      <c r="E3" s="10" t="s">
        <v>25</v>
      </c>
      <c r="F3" s="10" t="s">
        <v>27</v>
      </c>
      <c r="G3" s="10" t="s">
        <v>24</v>
      </c>
      <c r="H3" s="10" t="s">
        <v>23</v>
      </c>
      <c r="I3" s="10" t="s">
        <v>29</v>
      </c>
      <c r="J3" s="10" t="s">
        <v>30</v>
      </c>
      <c r="K3" s="34"/>
      <c r="L3" s="34"/>
      <c r="M3" s="34"/>
      <c r="N3" s="41"/>
      <c r="O3" s="41"/>
    </row>
    <row r="4" spans="1:15" ht="15" customHeight="1" x14ac:dyDescent="0.25">
      <c r="B4" s="7">
        <v>1</v>
      </c>
      <c r="C4" s="12">
        <v>2</v>
      </c>
      <c r="D4" s="13">
        <v>3</v>
      </c>
      <c r="E4" s="13">
        <v>4</v>
      </c>
      <c r="F4" s="13">
        <v>5</v>
      </c>
      <c r="G4" s="13">
        <v>6</v>
      </c>
      <c r="H4" s="13">
        <v>7</v>
      </c>
      <c r="I4" s="13">
        <v>8</v>
      </c>
      <c r="J4" s="13">
        <v>9</v>
      </c>
      <c r="K4" s="7">
        <v>10</v>
      </c>
      <c r="L4" s="13">
        <v>11</v>
      </c>
      <c r="M4" s="13">
        <v>12</v>
      </c>
      <c r="N4" s="7">
        <v>13</v>
      </c>
      <c r="O4" s="13">
        <v>14</v>
      </c>
    </row>
    <row r="5" spans="1:15" s="15" customFormat="1" ht="37.5" customHeight="1" x14ac:dyDescent="0.25">
      <c r="B5" s="20">
        <v>1</v>
      </c>
      <c r="C5" s="28" t="s">
        <v>40</v>
      </c>
      <c r="D5" s="25" t="s">
        <v>40</v>
      </c>
      <c r="E5" s="26" t="s">
        <v>26</v>
      </c>
      <c r="F5" s="26" t="s">
        <v>28</v>
      </c>
      <c r="G5" s="26">
        <v>135</v>
      </c>
      <c r="H5" s="26">
        <v>8</v>
      </c>
      <c r="I5" s="26" t="s">
        <v>33</v>
      </c>
      <c r="J5" s="26" t="s">
        <v>31</v>
      </c>
      <c r="K5" s="27" t="s">
        <v>14</v>
      </c>
      <c r="L5" s="27">
        <f>4+2</f>
        <v>6</v>
      </c>
      <c r="M5" s="29">
        <v>17323</v>
      </c>
      <c r="N5" s="30">
        <f>M5*L5</f>
        <v>103938</v>
      </c>
      <c r="O5" s="30">
        <f>ROUND(N5*1.2,2)</f>
        <v>124725.6</v>
      </c>
    </row>
    <row r="6" spans="1:15" s="15" customFormat="1" ht="31.5" customHeight="1" x14ac:dyDescent="0.25">
      <c r="B6" s="20">
        <f>B5+1</f>
        <v>2</v>
      </c>
      <c r="C6" s="28" t="s">
        <v>48</v>
      </c>
      <c r="D6" s="25" t="s">
        <v>49</v>
      </c>
      <c r="E6" s="18" t="s">
        <v>32</v>
      </c>
      <c r="F6" s="18" t="s">
        <v>28</v>
      </c>
      <c r="G6" s="18">
        <v>114</v>
      </c>
      <c r="H6" s="18">
        <v>8</v>
      </c>
      <c r="I6" s="18" t="s">
        <v>35</v>
      </c>
      <c r="J6" s="18" t="s">
        <v>31</v>
      </c>
      <c r="K6" s="14" t="s">
        <v>14</v>
      </c>
      <c r="L6" s="14">
        <f>12+2</f>
        <v>14</v>
      </c>
      <c r="M6" s="29">
        <v>9246</v>
      </c>
      <c r="N6" s="30">
        <f t="shared" ref="N6:N10" si="0">M6*L6</f>
        <v>129444</v>
      </c>
      <c r="O6" s="30">
        <f t="shared" ref="O6:O10" si="1">ROUND(N6*1.2,2)</f>
        <v>155332.79999999999</v>
      </c>
    </row>
    <row r="7" spans="1:15" s="15" customFormat="1" ht="33" customHeight="1" x14ac:dyDescent="0.25">
      <c r="B7" s="20">
        <f t="shared" ref="B7:B10" si="2">B6+1</f>
        <v>3</v>
      </c>
      <c r="C7" s="16" t="s">
        <v>19</v>
      </c>
      <c r="D7" s="17" t="s">
        <v>19</v>
      </c>
      <c r="E7" s="18" t="s">
        <v>32</v>
      </c>
      <c r="F7" s="18" t="s">
        <v>28</v>
      </c>
      <c r="G7" s="18" t="s">
        <v>50</v>
      </c>
      <c r="H7" s="18">
        <v>8</v>
      </c>
      <c r="I7" s="18" t="s">
        <v>35</v>
      </c>
      <c r="J7" s="18" t="s">
        <v>31</v>
      </c>
      <c r="K7" s="14" t="s">
        <v>14</v>
      </c>
      <c r="L7" s="14">
        <f>8+2</f>
        <v>10</v>
      </c>
      <c r="M7" s="29">
        <v>20951</v>
      </c>
      <c r="N7" s="30">
        <f t="shared" si="0"/>
        <v>209510</v>
      </c>
      <c r="O7" s="30">
        <f t="shared" si="1"/>
        <v>251412</v>
      </c>
    </row>
    <row r="8" spans="1:15" s="15" customFormat="1" ht="33.75" customHeight="1" x14ac:dyDescent="0.25">
      <c r="B8" s="20">
        <f t="shared" si="2"/>
        <v>4</v>
      </c>
      <c r="C8" s="25" t="s">
        <v>46</v>
      </c>
      <c r="D8" s="25" t="s">
        <v>47</v>
      </c>
      <c r="E8" s="25" t="s">
        <v>26</v>
      </c>
      <c r="F8" s="25" t="s">
        <v>28</v>
      </c>
      <c r="G8" s="18" t="s">
        <v>22</v>
      </c>
      <c r="H8" s="18">
        <v>14</v>
      </c>
      <c r="I8" s="18" t="s">
        <v>34</v>
      </c>
      <c r="J8" s="18" t="s">
        <v>31</v>
      </c>
      <c r="K8" s="14" t="s">
        <v>14</v>
      </c>
      <c r="L8" s="14">
        <v>4</v>
      </c>
      <c r="M8" s="29">
        <v>8890</v>
      </c>
      <c r="N8" s="30">
        <f t="shared" si="0"/>
        <v>35560</v>
      </c>
      <c r="O8" s="30">
        <f t="shared" si="1"/>
        <v>42672</v>
      </c>
    </row>
    <row r="9" spans="1:15" s="15" customFormat="1" ht="33" customHeight="1" x14ac:dyDescent="0.25">
      <c r="B9" s="20">
        <f t="shared" si="2"/>
        <v>5</v>
      </c>
      <c r="C9" s="17" t="s">
        <v>20</v>
      </c>
      <c r="D9" s="17" t="s">
        <v>20</v>
      </c>
      <c r="E9" s="17" t="s">
        <v>32</v>
      </c>
      <c r="F9" s="17" t="s">
        <v>28</v>
      </c>
      <c r="G9" s="18" t="s">
        <v>37</v>
      </c>
      <c r="H9" s="18">
        <v>10</v>
      </c>
      <c r="I9" s="18" t="s">
        <v>35</v>
      </c>
      <c r="J9" s="18" t="s">
        <v>31</v>
      </c>
      <c r="K9" s="14" t="s">
        <v>14</v>
      </c>
      <c r="L9" s="14">
        <v>4</v>
      </c>
      <c r="M9" s="29">
        <v>6925</v>
      </c>
      <c r="N9" s="30">
        <f t="shared" si="0"/>
        <v>27700</v>
      </c>
      <c r="O9" s="30">
        <f t="shared" si="1"/>
        <v>33240</v>
      </c>
    </row>
    <row r="10" spans="1:15" s="15" customFormat="1" ht="32.25" customHeight="1" x14ac:dyDescent="0.25">
      <c r="B10" s="20">
        <f t="shared" si="2"/>
        <v>6</v>
      </c>
      <c r="C10" s="19" t="s">
        <v>41</v>
      </c>
      <c r="D10" s="17" t="s">
        <v>41</v>
      </c>
      <c r="E10" s="18" t="s">
        <v>32</v>
      </c>
      <c r="F10" s="18" t="s">
        <v>28</v>
      </c>
      <c r="G10" s="18">
        <v>120</v>
      </c>
      <c r="H10" s="18">
        <v>8</v>
      </c>
      <c r="I10" s="18" t="s">
        <v>36</v>
      </c>
      <c r="J10" s="18" t="s">
        <v>31</v>
      </c>
      <c r="K10" s="14" t="s">
        <v>14</v>
      </c>
      <c r="L10" s="14">
        <v>4</v>
      </c>
      <c r="M10" s="29">
        <v>14180</v>
      </c>
      <c r="N10" s="30">
        <f t="shared" si="0"/>
        <v>56720</v>
      </c>
      <c r="O10" s="30">
        <f t="shared" si="1"/>
        <v>68064</v>
      </c>
    </row>
    <row r="11" spans="1:15" x14ac:dyDescent="0.25">
      <c r="A11" s="3"/>
      <c r="B11" s="4"/>
      <c r="C11" s="4"/>
      <c r="D11" s="4"/>
      <c r="E11" s="4"/>
      <c r="F11" s="4"/>
      <c r="G11" s="4"/>
      <c r="H11" s="4"/>
      <c r="I11" s="4"/>
      <c r="J11" s="4"/>
    </row>
    <row r="12" spans="1:15" x14ac:dyDescent="0.25">
      <c r="C12" s="35" t="s">
        <v>53</v>
      </c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x14ac:dyDescent="0.25">
      <c r="C13" s="21" t="s">
        <v>44</v>
      </c>
      <c r="D13" s="35" t="s">
        <v>54</v>
      </c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</row>
    <row r="14" spans="1:15" x14ac:dyDescent="0.25">
      <c r="C14" s="22" t="s">
        <v>2</v>
      </c>
      <c r="D14" s="42" t="s">
        <v>15</v>
      </c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</row>
    <row r="15" spans="1:15" x14ac:dyDescent="0.25">
      <c r="C15" s="23" t="s">
        <v>38</v>
      </c>
      <c r="D15" s="42" t="s">
        <v>45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</row>
    <row r="16" spans="1:15" x14ac:dyDescent="0.25">
      <c r="C16" s="24" t="s">
        <v>5</v>
      </c>
      <c r="D16" s="35" t="s">
        <v>16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</row>
    <row r="17" spans="3:15" x14ac:dyDescent="0.25">
      <c r="C17" s="24" t="s">
        <v>17</v>
      </c>
      <c r="D17" s="35" t="s">
        <v>18</v>
      </c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</row>
  </sheetData>
  <mergeCells count="15">
    <mergeCell ref="D14:O14"/>
    <mergeCell ref="D15:O15"/>
    <mergeCell ref="D16:O16"/>
    <mergeCell ref="D17:O17"/>
    <mergeCell ref="O2:O3"/>
    <mergeCell ref="D2:D3"/>
    <mergeCell ref="D13:O13"/>
    <mergeCell ref="C2:C3"/>
    <mergeCell ref="B2:B3"/>
    <mergeCell ref="C12:O12"/>
    <mergeCell ref="E2:J2"/>
    <mergeCell ref="K2:K3"/>
    <mergeCell ref="L2:L3"/>
    <mergeCell ref="M2:M3"/>
    <mergeCell ref="N2:N3"/>
  </mergeCells>
  <pageMargins left="0.78740157480314965" right="0.39370078740157483" top="0.78740157480314965" bottom="0.39370078740157483" header="0.31496062992125984" footer="0.31496062992125984"/>
  <pageSetup paperSize="9" scale="38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6</v>
      </c>
      <c r="B5" t="e">
        <f>XLR_ERRNAME</f>
        <v>#NAME?</v>
      </c>
    </row>
    <row r="6" spans="1:14" x14ac:dyDescent="0.25">
      <c r="A6" t="s">
        <v>7</v>
      </c>
      <c r="B6">
        <v>10658</v>
      </c>
      <c r="C6" s="2" t="s">
        <v>8</v>
      </c>
      <c r="D6">
        <v>6283</v>
      </c>
      <c r="E6" s="2" t="s">
        <v>9</v>
      </c>
      <c r="F6" s="2" t="s">
        <v>10</v>
      </c>
      <c r="G6" s="2" t="s">
        <v>11</v>
      </c>
      <c r="H6" s="2" t="s">
        <v>11</v>
      </c>
      <c r="I6" s="2" t="s">
        <v>11</v>
      </c>
      <c r="J6" s="2" t="s">
        <v>9</v>
      </c>
      <c r="K6" s="2" t="s">
        <v>12</v>
      </c>
      <c r="L6" s="2" t="s">
        <v>13</v>
      </c>
      <c r="M6" s="2" t="s">
        <v>11</v>
      </c>
      <c r="N6" s="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 груз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Султанова Раушан Ринатовна</cp:lastModifiedBy>
  <cp:lastPrinted>2019-12-11T06:34:01Z</cp:lastPrinted>
  <dcterms:created xsi:type="dcterms:W3CDTF">2013-12-19T08:11:42Z</dcterms:created>
  <dcterms:modified xsi:type="dcterms:W3CDTF">2021-12-13T06:24:56Z</dcterms:modified>
</cp:coreProperties>
</file>