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35" yWindow="1350" windowWidth="15480" windowHeight="7410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Z_6BE72D6E_6651_41B0_B172_D223BA7DE40C_.wvu.PrintTitles" localSheetId="0" hidden="1">'Локальная смета'!$11:$11</definedName>
    <definedName name="Z_8F8359C7_4C27_4355_9CBE_172591AAD74E_.wvu.PrintTitles" localSheetId="0" hidden="1">'Локальная смета'!$11:$11</definedName>
    <definedName name="_xlnm.Print_Titles" localSheetId="0">'Локальная смета'!$11:$11</definedName>
  </definedNames>
  <calcPr calcId="124519"/>
  <customWorkbookViews>
    <customWorkbookView name="Кадыров Ильдар Равильевич - Личное представление" guid="{8F8359C7-4C27-4355-9CBE-172591AAD74E}" mergeInterval="0" personalView="1" xWindow="39" yWindow="122" windowWidth="1235" windowHeight="452" activeSheetId="1" showComments="commIndAndComment"/>
    <customWorkbookView name="e.farrahova - Личное представление" guid="{6BE72D6E-6651-41B0-B172-D223BA7DE40C}" mergeInterval="0" personalView="1" maximized="1" xWindow="1" yWindow="1" windowWidth="1024" windowHeight="547" activeSheetId="1"/>
  </customWorkbookViews>
</workbook>
</file>

<file path=xl/calcChain.xml><?xml version="1.0" encoding="utf-8"?>
<calcChain xmlns="http://schemas.openxmlformats.org/spreadsheetml/2006/main">
  <c r="H16" i="1"/>
  <c r="H15"/>
  <c r="H14"/>
  <c r="H13"/>
  <c r="I17"/>
  <c r="H17"/>
  <c r="I14" l="1"/>
  <c r="I15"/>
  <c r="I16"/>
  <c r="I13"/>
  <c r="I18" l="1"/>
</calcChain>
</file>

<file path=xl/sharedStrings.xml><?xml version="1.0" encoding="utf-8"?>
<sst xmlns="http://schemas.openxmlformats.org/spreadsheetml/2006/main" count="41" uniqueCount="39">
  <si>
    <t>№ пп</t>
  </si>
  <si>
    <t>Наименование</t>
  </si>
  <si>
    <t>Ед. изм.</t>
  </si>
  <si>
    <t>Кол.</t>
  </si>
  <si>
    <t>Обоснование</t>
  </si>
  <si>
    <t>100 м кабеля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</si>
  <si>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</si>
  <si>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</si>
  <si>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</si>
  <si>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100 отверстий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</si>
  <si>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</si>
  <si>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</si>
  <si>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</si>
  <si>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</si>
  <si>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</si>
  <si>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</si>
  <si>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</si>
  <si>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Заказчик:</t>
  </si>
  <si>
    <t>Исполнитель:</t>
  </si>
  <si>
    <t>Генеральный директор</t>
  </si>
  <si>
    <t xml:space="preserve">         м.п.</t>
  </si>
  <si>
    <t>м.п.</t>
  </si>
  <si>
    <t>____________________/Р.Р.Сафеев/</t>
  </si>
  <si>
    <t>_____________/_________________/</t>
  </si>
  <si>
    <t>Сумма руб., без НДС</t>
  </si>
  <si>
    <t>Расчет строительства объекта № 1</t>
  </si>
  <si>
    <t xml:space="preserve">                           Раздел 1. Монтажные работы по прокладке ВОК</t>
  </si>
  <si>
    <t>ТЕРм10-01-055-03</t>
  </si>
  <si>
    <t>ТЕРм10-06-048-07</t>
  </si>
  <si>
    <t>Прокладка волоконно-оптических кабелей в канализации: в трубопроводе по занятому каналу (через 2 колодца)</t>
  </si>
  <si>
    <t>ТЕРм10-06-051-02</t>
  </si>
  <si>
    <r>
      <t>Муфты прямые с учетом измерений рефлектометром в процессе монтажа на кабеле ГТС в колодце с числом волокон: 8 (с К=0,1)</t>
    </r>
    <r>
      <rPr>
        <i/>
        <sz val="7"/>
        <rFont val="Arial"/>
        <family val="2"/>
        <charset val="204"/>
      </rPr>
      <t xml:space="preserve">
20 491,19 = 21 484,48 - 1 x 993,29</t>
    </r>
  </si>
  <si>
    <t>1 шт.</t>
  </si>
  <si>
    <t>Итого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</si>
  <si>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</si>
  <si>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</si>
  <si>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Прокладка кабеля, масса 1 м: до 1 кг, по стене бетонной</t>
  </si>
  <si>
    <t>Приложение №5</t>
  </si>
  <si>
    <t xml:space="preserve"> к Договору подряда   № _______ от "_____"____________2014 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</si>
</sst>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1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18E70802-808E-47C4-AC04-E49EDC5532F1}" diskRevisions="1" revisionId="33" version="9">
  <header guid="{17095F25-43EB-450A-B342-4E8AE578E39C}" dateTime="2013-12-17T16:43:27" maxSheetId="2" userName="Кадыров Ильдар Равильевич" r:id="rId1">
    <sheetIdMap count="1">
      <sheetId val="1"/>
    </sheetIdMap>
  </header>
  <header guid="{D2E84F68-A4F8-4900-BB41-5484D2DE23EA}" dateTime="2013-12-17T16:43:38" maxSheetId="2" userName="Кадыров Ильдар Равильевич" r:id="rId2">
    <sheetIdMap count="1">
      <sheetId val="1"/>
    </sheetIdMap>
  </header>
  <header guid="{7EF812D0-DE3C-4CDA-BCB7-BBFED88879C0}" dateTime="2013-12-17T16:54:18" maxSheetId="2" userName="Кадыров Ильдар Равильевич" r:id="rId3" minRId="2" maxRId="6">
    <sheetIdMap count="1">
      <sheetId val="1"/>
    </sheetIdMap>
  </header>
  <header guid="{EC560CD1-68FA-4754-BC50-1D90706DF409}" dateTime="2013-12-17T17:25:09" maxSheetId="2" userName="Кадыров Ильдар Равильевич" r:id="rId4">
    <sheetIdMap count="1">
      <sheetId val="1"/>
    </sheetIdMap>
  </header>
  <header guid="{CFBD4DD4-C2BD-4C1A-8A30-9DEFD3189528}" dateTime="2013-12-18T14:44:21" maxSheetId="2" userName="Кадыров Ильдар Равильевич" r:id="rId5" minRId="9" maxRId="10">
    <sheetIdMap count="1">
      <sheetId val="1"/>
    </sheetIdMap>
  </header>
  <header guid="{DEAFE1D4-990A-44EA-B294-7D8D113FFE70}" dateTime="2013-12-18T15:24:16" maxSheetId="2" userName="Кадыров Ильдар Равильевич" r:id="rId6" minRId="12" maxRId="27">
    <sheetIdMap count="1">
      <sheetId val="1"/>
    </sheetIdMap>
  </header>
  <header guid="{37278BE8-91FF-4AF7-A2A7-97F43CAF6899}" dateTime="2013-12-18T15:25:25" maxSheetId="2" userName="Кадыров Ильдар Равильевич" r:id="rId7" minRId="29">
    <sheetIdMap count="1">
      <sheetId val="1"/>
    </sheetIdMap>
  </header>
  <header guid="{A2AF51D9-8DFE-49A7-AE82-475B9789AB00}" dateTime="2013-12-26T10:44:52" maxSheetId="2" userName="e.farrahova" r:id="rId8" minRId="31">
    <sheetIdMap count="1">
      <sheetId val="1"/>
    </sheetIdMap>
  </header>
  <header guid="{18E70802-808E-47C4-AC04-E49EDC5532F1}" dateTime="2013-12-26T10:45:36" maxSheetId="2" userName="e.farrahova" r:id="rId9" minRId="3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3" sId="1">
    <oc r="E3" t="inlineStr">
      <is>
        <t xml:space="preserve"> к Договору подряда   № _______ от "_____"____________2013 г.</t>
      </is>
    </oc>
    <nc r="E3" t="inlineStr">
      <is>
        <t xml:space="preserve"> к Договору подряда   № _______ от "_____"____________2014 г.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31" sId="1">
    <oc r="E2" t="inlineStr">
      <is>
        <t>Приложение №4</t>
      </is>
    </oc>
    <nc r="E2" t="inlineStr">
      <is>
        <t>Приложение №5</t>
      </is>
    </nc>
  </rcc>
  <rdn rId="0" localSheetId="1" customView="1" name="Z_6BE72D6E_6651_41B0_B172_D223BA7DE40C_.wvu.PrintTitles" hidden="1" oldHidden="1">
    <formula>'Локальная смета'!$11:$11</formula>
  </rdn>
  <rcv guid="{6BE72D6E-6651-41B0-B172-D223BA7DE40C}" action="add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nc r="I13">
      <f>E13*F13</f>
    </nc>
  </rcc>
  <rcc rId="3" sId="1">
    <nc r="I14">
      <f>E14*F14</f>
    </nc>
  </rcc>
  <rcc rId="4" sId="1">
    <nc r="I15">
      <f>E15*F15</f>
    </nc>
  </rcc>
  <rcc rId="5" sId="1">
    <nc r="I16">
      <f>E16*F16</f>
    </nc>
  </rcc>
  <rcc rId="6" sId="1">
    <nc r="I17">
      <f>E17*F17</f>
    </nc>
  </rcc>
  <rcmt sheetId="1" cell="F17" guid="{84933997-CBB2-44AC-82BF-EB4FDBEE4C29}" alwaysShow="1" author="Кадыров Ильдар Равильевич" newLength="75"/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" odxf="1" dxf="1">
    <nc r="H18" t="inlineStr">
      <is>
        <t>Итого</t>
      </is>
    </nc>
    <odxf>
      <font>
        <b val="0"/>
        <sz val="8"/>
        <name val="Arial"/>
        <scheme val="none"/>
      </font>
      <alignment vertical="top" readingOrder="0"/>
      <border outline="0">
        <left/>
        <right/>
        <top/>
        <bottom/>
      </border>
    </odxf>
    <ndxf>
      <font>
        <b/>
        <sz val="11"/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" sId="1" odxf="1" dxf="1">
    <nc r="I18">
      <f>SUM(I13:I17)</f>
    </nc>
    <odxf>
      <font>
        <b val="0"/>
        <name val="Arial"/>
        <scheme val="none"/>
      </font>
      <numFmt numFmtId="0" formatCode="General"/>
      <alignment horizontal="center" vertical="top" readingOrder="0"/>
      <border outline="0">
        <left/>
        <right/>
        <top/>
        <bottom/>
      </border>
    </odxf>
    <ndxf>
      <font>
        <b/>
        <sz val="11"/>
        <name val="Times New Roman"/>
        <scheme val="none"/>
      </font>
      <numFmt numFmtId="164" formatCode="#,##0.00_р_."/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 odxf="1" dxf="1">
    <oc r="B17" t="inlineStr">
      <is>
        <t>ТЕР46-03-002-01</t>
      </is>
    </oc>
    <nc r="B17" t="inlineStr">
      <is>
        <t>ТЕР46-03-002-07</t>
      </is>
    </nc>
    <odxf/>
    <ndxf/>
  </rcc>
  <rcc rId="13" sId="1" odxf="1" dxf="1">
    <oc r="C17" t="inlineStr">
      <is>
    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    </is>
    </oc>
    <nc r="C17" t="inlineStr">
      <is>
    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    </is>
    </nc>
    <odxf>
      <font>
        <name val="Arial"/>
        <scheme val="none"/>
      </font>
    </odxf>
    <ndxf>
      <font>
        <sz val="9"/>
        <name val="Arial"/>
        <scheme val="none"/>
      </font>
    </ndxf>
  </rcc>
  <rfmt sheetId="1" sqref="D17" start="0" length="0">
    <dxf>
      <font>
        <sz val="9"/>
        <name val="Arial"/>
        <scheme val="none"/>
      </font>
    </dxf>
  </rfmt>
  <rfmt sheetId="1" sqref="E17" start="0" length="0">
    <dxf>
      <font>
        <sz val="9"/>
        <name val="Arial"/>
        <scheme val="none"/>
      </font>
    </dxf>
  </rfmt>
  <rcc rId="14" sId="1" odxf="1" dxf="1">
    <oc r="F17">
      <v>2257.4499999999998</v>
    </oc>
    <nc r="F17">
      <v>14245.17</v>
    </nc>
    <odxf>
      <font>
        <sz val="8"/>
        <name val="Arial"/>
        <scheme val="none"/>
      </font>
    </odxf>
    <ndxf>
      <font>
        <sz val="9"/>
        <name val="Arial"/>
        <scheme val="none"/>
      </font>
    </ndxf>
  </rcc>
  <rcc rId="15" sId="1" odxf="1" dxf="1">
    <nc r="G17">
      <v>5087.5600000000004</v>
    </nc>
    <odxf>
      <font>
        <sz val="8"/>
        <name val="Arial"/>
        <scheme val="none"/>
      </font>
    </odxf>
    <ndxf>
      <font>
        <sz val="9"/>
        <name val="Arial"/>
        <scheme val="none"/>
      </font>
    </ndxf>
  </rcc>
  <rcc rId="16" sId="1" odxf="1" dxf="1">
    <nc r="H17">
      <f>F17/G17</f>
    </nc>
    <odxf>
      <numFmt numFmtId="0" formatCode="General"/>
      <alignment wrapText="1" readingOrder="0"/>
    </odxf>
    <ndxf>
      <numFmt numFmtId="2" formatCode="0.00"/>
      <alignment wrapText="0" readingOrder="0"/>
    </ndxf>
  </rcc>
  <rcmt sheetId="1" cell="F17" guid="{00000000-0000-0000-0000-000000000000}" action="delete" alwaysShow="1" author="Кадыров Ильдар Равильевич"/>
  <rcc rId="17" sId="1">
    <oc r="I17">
      <f>E17*F17</f>
    </oc>
    <nc r="I17">
      <f>E17*F17</f>
    </nc>
  </rcc>
  <rfmt sheetId="1" sqref="B13" start="0" length="0">
    <dxf/>
  </rfmt>
  <rcc rId="18" sId="1" odxf="1" dxf="1">
    <oc r="C13" t="inlineStr">
      <is>
        <r>
          <t xml:space="preserve">Прокладка кабеля, масса 1 м до 1 кг, по стене бетонной                                                                                                               </t>
        </r>
        <r>
          <rPr>
            <i/>
            <sz val="8"/>
            <rFont val="Arial"/>
            <family val="2"/>
            <charset val="204"/>
          </rPr>
          <t>ИНДЕКС К ПОЗИЦИИ(справочно):                                                                           1 индекс к позиции CMP=3,147</t>
        </r>
      </is>
    </oc>
    <nc r="C13" t="inlineStr">
      <is>
        <t>Прокладка кабеля, масса 1 м: до 1 кг, по стене бетонной</t>
      </is>
    </nc>
    <odxf>
      <font>
        <name val="Arial"/>
        <scheme val="none"/>
      </font>
    </odxf>
    <ndxf>
      <font>
        <sz val="9"/>
        <name val="Arial"/>
        <scheme val="none"/>
      </font>
    </ndxf>
  </rcc>
  <rfmt sheetId="1" sqref="D13" start="0" length="0">
    <dxf>
      <font>
        <sz val="9"/>
        <name val="Arial"/>
        <scheme val="none"/>
      </font>
    </dxf>
  </rfmt>
  <rfmt sheetId="1" sqref="E13" start="0" length="0">
    <dxf>
      <alignment wrapText="0" readingOrder="0"/>
    </dxf>
  </rfmt>
  <rfmt sheetId="1" sqref="F13" start="0" length="0">
    <dxf>
      <font>
        <sz val="9"/>
        <name val="Arial"/>
        <scheme val="none"/>
      </font>
    </dxf>
  </rfmt>
  <rcc rId="19" sId="1" odxf="1" dxf="1">
    <nc r="G13">
      <v>1875.05</v>
    </nc>
    <odxf>
      <font>
        <sz val="8"/>
        <name val="Arial"/>
        <scheme val="none"/>
      </font>
    </odxf>
    <ndxf>
      <font>
        <sz val="9"/>
        <name val="Arial"/>
        <scheme val="none"/>
      </font>
    </ndxf>
  </rcc>
  <rcc rId="20" sId="1" odxf="1" dxf="1">
    <nc r="H13">
      <f>F13/G13</f>
    </nc>
    <odxf>
      <numFmt numFmtId="0" formatCode="General"/>
      <alignment wrapText="1" readingOrder="0"/>
    </odxf>
    <ndxf>
      <numFmt numFmtId="2" formatCode="0.00"/>
      <alignment wrapText="0" readingOrder="0"/>
    </ndxf>
  </rcc>
  <rcc rId="21" sId="1">
    <oc r="E14">
      <v>2.2000000000000002</v>
    </oc>
    <nc r="E14">
      <v>1</v>
    </nc>
  </rcc>
  <rcc rId="22" sId="1" odxf="1" dxf="1">
    <nc r="G14">
      <v>1236.4000000000001</v>
    </nc>
    <odxf>
      <font>
        <sz val="8"/>
        <name val="Arial"/>
        <scheme val="none"/>
      </font>
    </odxf>
    <ndxf>
      <font>
        <sz val="9"/>
        <name val="Arial"/>
        <scheme val="none"/>
      </font>
    </ndxf>
  </rcc>
  <rcc rId="23" sId="1" odxf="1" dxf="1">
    <nc r="H14">
      <f>F14/G14</f>
    </nc>
    <odxf>
      <numFmt numFmtId="0" formatCode="General"/>
      <alignment wrapText="1" readingOrder="0"/>
    </odxf>
    <ndxf>
      <numFmt numFmtId="2" formatCode="0.00"/>
      <alignment wrapText="0" readingOrder="0"/>
    </ndxf>
  </rcc>
  <rcc rId="24" sId="1">
    <nc r="G15">
      <v>3374.38</v>
    </nc>
  </rcc>
  <rcc rId="25" sId="1">
    <nc r="H15">
      <f>F15/G15</f>
    </nc>
  </rcc>
  <rcc rId="26" sId="1" odxf="1" dxf="1">
    <nc r="G16">
      <v>2381.5300000000002</v>
    </nc>
    <odxf>
      <font>
        <sz val="8"/>
        <name val="Arial"/>
        <scheme val="none"/>
      </font>
    </odxf>
    <ndxf>
      <font>
        <sz val="9"/>
        <name val="Arial"/>
        <scheme val="none"/>
      </font>
    </ndxf>
  </rcc>
  <rcc rId="27" sId="1" odxf="1" dxf="1">
    <nc r="H16">
      <f>F16/G16</f>
    </nc>
    <odxf>
      <numFmt numFmtId="0" formatCode="General"/>
      <alignment wrapText="1" readingOrder="0"/>
    </odxf>
    <ndxf>
      <numFmt numFmtId="2" formatCode="0.00"/>
      <alignment wrapText="0" readingOrder="0"/>
    </ndxf>
  </rcc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oc r="E14">
      <v>1</v>
    </oc>
    <nc r="E14">
      <v>2.2000000000000002</v>
    </nc>
  </rcc>
  <rcv guid="{8F8359C7-4C27-4355-9CBE-172591AAD74E}" action="delete"/>
  <rdn rId="0" localSheetId="1" customView="1" name="Z_8F8359C7_4C27_4355_9CBE_172591AAD74E_.wvu.PrintTitles" hidden="1" oldHidden="1">
    <formula>'Локальная смета'!$11:$11</formula>
    <oldFormula>'Локальная смета'!$11:$11</oldFormula>
  </rdn>
  <rcv guid="{8F8359C7-4C27-4355-9CBE-172591AAD74E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29"/>
  <sheetViews>
    <sheetView tabSelected="1" zoomScale="85" zoomScaleNormal="85" zoomScaleSheetLayoutView="75" workbookViewId="0">
      <selection activeCell="E3" sqref="E3:H3"/>
    </sheetView>
  </sheetViews>
  <sheetFormatPr defaultRowHeight="12.75"/>
  <cols>
    <col min="1" max="1" width="4.5703125" style="7" customWidth="1"/>
    <col min="2" max="2" width="21.7109375" style="1" customWidth="1"/>
    <col min="3" max="3" width="40.7109375" style="2" customWidth="1"/>
    <col min="4" max="4" width="13.85546875" style="3" customWidth="1"/>
    <col min="5" max="7" width="13.85546875" style="12" customWidth="1"/>
    <col min="8" max="8" width="16.42578125" style="4" customWidth="1"/>
    <col min="9" max="9" width="11.85546875" style="17" customWidth="1"/>
    <col min="10" max="16384" width="9.140625" style="5"/>
  </cols>
  <sheetData>
    <row r="1" spans="1:9" ht="8.25" customHeight="1">
      <c r="D1" s="12"/>
    </row>
    <row r="2" spans="1:9" ht="17.25" customHeight="1">
      <c r="D2" s="12"/>
      <c r="E2" s="37" t="s">
        <v>37</v>
      </c>
      <c r="F2" s="37"/>
      <c r="G2" s="37"/>
      <c r="H2" s="37"/>
    </row>
    <row r="3" spans="1:9" ht="17.25" customHeight="1">
      <c r="D3" s="12"/>
      <c r="E3" s="37" t="s">
        <v>38</v>
      </c>
      <c r="F3" s="37"/>
      <c r="G3" s="37"/>
      <c r="H3" s="37"/>
    </row>
    <row r="4" spans="1:9" ht="6.75" customHeight="1">
      <c r="D4" s="12"/>
    </row>
    <row r="5" spans="1:9">
      <c r="D5" s="12"/>
    </row>
    <row r="6" spans="1:9" ht="15.75">
      <c r="C6" s="6"/>
      <c r="D6" s="8" t="s">
        <v>25</v>
      </c>
      <c r="E6" s="8"/>
      <c r="F6" s="8"/>
      <c r="G6" s="8"/>
    </row>
    <row r="7" spans="1:9">
      <c r="C7" s="6"/>
      <c r="D7" s="7"/>
      <c r="E7" s="7"/>
      <c r="F7" s="7"/>
      <c r="G7" s="7"/>
      <c r="H7" s="9"/>
    </row>
    <row r="8" spans="1:9" ht="12.75" customHeight="1">
      <c r="A8" s="35" t="s">
        <v>0</v>
      </c>
      <c r="B8" s="39" t="s">
        <v>4</v>
      </c>
      <c r="C8" s="35" t="s">
        <v>1</v>
      </c>
      <c r="D8" s="35" t="s">
        <v>2</v>
      </c>
      <c r="E8" s="15"/>
      <c r="F8" s="15" t="s">
        <v>10</v>
      </c>
      <c r="G8" s="15" t="s">
        <v>13</v>
      </c>
      <c r="H8" s="15" t="s">
        <v>15</v>
      </c>
      <c r="I8" s="31" t="s">
        <v>24</v>
      </c>
    </row>
    <row r="9" spans="1:9" ht="13.5" customHeight="1">
      <c r="A9" s="36"/>
      <c r="B9" s="40"/>
      <c r="C9" s="38"/>
      <c r="D9" s="35"/>
      <c r="E9" s="15" t="s">
        <v>3</v>
      </c>
      <c r="F9" s="15" t="s">
        <v>11</v>
      </c>
      <c r="G9" s="15" t="s">
        <v>14</v>
      </c>
      <c r="H9" s="15" t="s">
        <v>16</v>
      </c>
      <c r="I9" s="32"/>
    </row>
    <row r="10" spans="1:9">
      <c r="A10" s="36"/>
      <c r="B10" s="40"/>
      <c r="C10" s="38"/>
      <c r="D10" s="35"/>
      <c r="E10" s="15"/>
      <c r="F10" s="15" t="s">
        <v>12</v>
      </c>
      <c r="G10" s="15"/>
      <c r="H10" s="15"/>
      <c r="I10" s="33"/>
    </row>
    <row r="11" spans="1:9">
      <c r="A11" s="10">
        <v>1</v>
      </c>
      <c r="B11" s="16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1">
        <v>8</v>
      </c>
      <c r="I11" s="18">
        <v>9</v>
      </c>
    </row>
    <row r="12" spans="1:9" ht="19.149999999999999" customHeight="1">
      <c r="A12" s="34" t="s">
        <v>26</v>
      </c>
      <c r="B12" s="34"/>
      <c r="C12" s="34"/>
      <c r="D12" s="34"/>
      <c r="E12" s="34"/>
      <c r="F12" s="34"/>
      <c r="G12" s="34"/>
      <c r="H12" s="34"/>
      <c r="I12" s="34"/>
    </row>
    <row r="13" spans="1:9" ht="51" customHeight="1">
      <c r="A13" s="19"/>
      <c r="B13" s="21" t="s">
        <v>27</v>
      </c>
      <c r="C13" s="22" t="s">
        <v>36</v>
      </c>
      <c r="D13" s="11" t="s">
        <v>5</v>
      </c>
      <c r="E13" s="23">
        <v>0.8</v>
      </c>
      <c r="F13" s="11">
        <v>5250.14</v>
      </c>
      <c r="G13" s="11">
        <v>1875.05</v>
      </c>
      <c r="H13" s="24">
        <f t="shared" ref="H13:H16" si="0">F13/G13</f>
        <v>2.8000000000000003</v>
      </c>
      <c r="I13" s="20">
        <f>E13*F13</f>
        <v>4200.1120000000001</v>
      </c>
    </row>
    <row r="14" spans="1:9" ht="51" customHeight="1">
      <c r="A14" s="19"/>
      <c r="B14" s="21" t="s">
        <v>28</v>
      </c>
      <c r="C14" s="22" t="s">
        <v>29</v>
      </c>
      <c r="D14" s="11" t="s">
        <v>5</v>
      </c>
      <c r="E14" s="23">
        <v>2.2000000000000002</v>
      </c>
      <c r="F14" s="11">
        <v>3461.92</v>
      </c>
      <c r="G14" s="11">
        <v>1236.4000000000001</v>
      </c>
      <c r="H14" s="24">
        <f t="shared" si="0"/>
        <v>2.8</v>
      </c>
      <c r="I14" s="20">
        <f t="shared" ref="I14:I17" si="1">E14*F14</f>
        <v>7616.2240000000011</v>
      </c>
    </row>
    <row r="15" spans="1:9" ht="51" customHeight="1">
      <c r="A15" s="19"/>
      <c r="B15" s="21" t="s">
        <v>7</v>
      </c>
      <c r="C15" s="22" t="s">
        <v>8</v>
      </c>
      <c r="D15" s="11" t="s">
        <v>6</v>
      </c>
      <c r="E15" s="23">
        <v>1</v>
      </c>
      <c r="F15" s="11">
        <v>9448.26</v>
      </c>
      <c r="G15" s="11">
        <v>3374.38</v>
      </c>
      <c r="H15" s="24">
        <f t="shared" si="0"/>
        <v>2.799998814597052</v>
      </c>
      <c r="I15" s="20">
        <f t="shared" si="1"/>
        <v>9448.26</v>
      </c>
    </row>
    <row r="16" spans="1:9" ht="51" customHeight="1">
      <c r="A16" s="19"/>
      <c r="B16" s="21" t="s">
        <v>30</v>
      </c>
      <c r="C16" s="22" t="s">
        <v>31</v>
      </c>
      <c r="D16" s="11" t="s">
        <v>32</v>
      </c>
      <c r="E16" s="23">
        <v>1</v>
      </c>
      <c r="F16" s="11">
        <v>6668.28</v>
      </c>
      <c r="G16" s="11">
        <v>2381.5300000000002</v>
      </c>
      <c r="H16" s="24">
        <f t="shared" si="0"/>
        <v>2.799998320407469</v>
      </c>
      <c r="I16" s="20">
        <f t="shared" si="1"/>
        <v>6668.28</v>
      </c>
    </row>
    <row r="17" spans="1:9" ht="68.25" customHeight="1">
      <c r="A17" s="19"/>
      <c r="B17" s="21" t="s">
        <v>34</v>
      </c>
      <c r="C17" s="22" t="s">
        <v>35</v>
      </c>
      <c r="D17" s="11" t="s">
        <v>9</v>
      </c>
      <c r="E17" s="11">
        <v>0.05</v>
      </c>
      <c r="F17" s="11">
        <v>14245.17</v>
      </c>
      <c r="G17" s="11">
        <v>5087.5600000000004</v>
      </c>
      <c r="H17" s="24">
        <f t="shared" ref="H17" si="2">F17/G17</f>
        <v>2.8000003931157567</v>
      </c>
      <c r="I17" s="20">
        <f t="shared" si="1"/>
        <v>712.25850000000003</v>
      </c>
    </row>
    <row r="18" spans="1:9" ht="19.5" customHeight="1">
      <c r="H18" s="25" t="s">
        <v>33</v>
      </c>
      <c r="I18" s="26">
        <f>SUM(I13:I17)</f>
        <v>28645.1345</v>
      </c>
    </row>
    <row r="20" spans="1:9" ht="3.75" customHeight="1">
      <c r="D20" s="12"/>
      <c r="E20" s="4"/>
      <c r="F20" s="4"/>
      <c r="G20" s="13"/>
    </row>
    <row r="21" spans="1:9">
      <c r="D21" s="12"/>
      <c r="E21" s="4"/>
      <c r="F21" s="4"/>
      <c r="G21" s="13"/>
    </row>
    <row r="22" spans="1:9" ht="12.75" customHeight="1">
      <c r="B22" s="14" t="s">
        <v>17</v>
      </c>
      <c r="D22" s="12"/>
      <c r="E22" s="29" t="s">
        <v>18</v>
      </c>
      <c r="F22" s="29"/>
      <c r="G22" s="13"/>
    </row>
    <row r="23" spans="1:9">
      <c r="D23" s="12"/>
      <c r="E23" s="4"/>
      <c r="F23" s="4"/>
      <c r="G23" s="13"/>
    </row>
    <row r="24" spans="1:9" ht="12.75" customHeight="1">
      <c r="B24" s="30" t="s">
        <v>19</v>
      </c>
      <c r="C24" s="30"/>
      <c r="D24" s="12"/>
      <c r="E24" s="28" t="s">
        <v>19</v>
      </c>
      <c r="F24" s="28"/>
      <c r="G24" s="13"/>
    </row>
    <row r="25" spans="1:9">
      <c r="D25" s="12"/>
      <c r="E25" s="4"/>
      <c r="F25" s="4"/>
      <c r="G25" s="13"/>
    </row>
    <row r="26" spans="1:9" ht="12.75" customHeight="1">
      <c r="B26" s="30" t="s">
        <v>22</v>
      </c>
      <c r="C26" s="30"/>
      <c r="D26" s="12"/>
      <c r="E26" s="27" t="s">
        <v>23</v>
      </c>
      <c r="F26" s="27"/>
      <c r="G26" s="27"/>
    </row>
    <row r="27" spans="1:9">
      <c r="B27" s="1" t="s">
        <v>20</v>
      </c>
      <c r="D27" s="12"/>
      <c r="E27" s="4" t="s">
        <v>21</v>
      </c>
      <c r="F27" s="4"/>
      <c r="G27" s="13"/>
    </row>
    <row r="28" spans="1:9">
      <c r="D28" s="12"/>
      <c r="E28" s="4"/>
      <c r="F28" s="4"/>
      <c r="G28" s="13"/>
    </row>
    <row r="29" spans="1:9">
      <c r="D29" s="12"/>
      <c r="E29" s="4"/>
      <c r="F29" s="4"/>
      <c r="G29" s="13"/>
    </row>
  </sheetData>
  <customSheetViews>
    <customSheetView guid="{8F8359C7-4C27-4355-9CBE-172591AAD74E}" scale="85" fitToPage="1" topLeftCell="A16">
      <selection activeCell="C22" sqref="C22"/>
      <pageMargins left="0.39370078740157483" right="0" top="0.51181102362204722" bottom="0.39370078740157483" header="0.31496062992125984" footer="0.19685039370078741"/>
      <pageSetup paperSize="9" fitToHeight="10000" orientation="landscape" r:id="rId1"/>
      <headerFooter alignWithMargins="0">
        <oddFooter>&amp;RСтраница &amp;P</oddFooter>
      </headerFooter>
    </customSheetView>
    <customSheetView guid="{6BE72D6E-6651-41B0-B172-D223BA7DE40C}" scale="85" fitToPage="1">
      <selection activeCell="A12" sqref="A12:I12"/>
      <pageMargins left="0.39370078740157483" right="0" top="0.51181102362204722" bottom="0.39370078740157483" header="0.31496062992125984" footer="0.19685039370078741"/>
      <pageSetup paperSize="9" fitToHeight="10000" orientation="landscape" r:id="rId2"/>
      <headerFooter alignWithMargins="0">
        <oddFooter>&amp;RСтраница &amp;P</oddFooter>
      </headerFooter>
    </customSheetView>
  </customSheetViews>
  <mergeCells count="13">
    <mergeCell ref="I8:I10"/>
    <mergeCell ref="A12:I12"/>
    <mergeCell ref="A8:A10"/>
    <mergeCell ref="E2:H2"/>
    <mergeCell ref="E3:H3"/>
    <mergeCell ref="C8:C10"/>
    <mergeCell ref="D8:D10"/>
    <mergeCell ref="B8:B10"/>
    <mergeCell ref="E26:G26"/>
    <mergeCell ref="E24:F24"/>
    <mergeCell ref="E22:F22"/>
    <mergeCell ref="B26:C26"/>
    <mergeCell ref="B24:C24"/>
  </mergeCells>
  <phoneticPr fontId="1" type="noConversion"/>
  <pageMargins left="0.39370078740157483" right="0" top="0.51181102362204722" bottom="0.39370078740157483" header="0.31496062992125984" footer="0.19685039370078741"/>
  <pageSetup paperSize="9" fitToHeight="10000" orientation="landscape" r:id="rId3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2013-12-18T09:25:23Z</cp:lastPrinted>
  <dcterms:created xsi:type="dcterms:W3CDTF">2002-02-11T05:58:42Z</dcterms:created>
  <dcterms:modified xsi:type="dcterms:W3CDTF">2013-12-26T04:45:36Z</dcterms:modified>
</cp:coreProperties>
</file>