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2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B2B\_Закупки\система ВКС\"/>
    </mc:Choice>
  </mc:AlternateContent>
  <bookViews>
    <workbookView xWindow="0" yWindow="0" windowWidth="24000" windowHeight="8630" xr2:uid="{00000000-000D-0000-FFFF-FFFF00000000}"/>
  </bookViews>
  <sheets>
    <sheet name="телефон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телефоны!#REF!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телефоны!#REF!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71026"/>
</workbook>
</file>

<file path=xl/calcChain.xml><?xml version="1.0" encoding="utf-8"?>
<calcChain xmlns="http://schemas.openxmlformats.org/spreadsheetml/2006/main">
  <c r="I39" i="1" l="1"/>
  <c r="J39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17" i="1"/>
  <c r="J17" i="1"/>
  <c r="B5" i="5"/>
  <c r="C3" i="1"/>
  <c r="B2" i="1"/>
</calcChain>
</file>

<file path=xl/sharedStrings.xml><?xml version="1.0" encoding="utf-8"?>
<sst xmlns="http://schemas.openxmlformats.org/spreadsheetml/2006/main" count="132" uniqueCount="69">
  <si>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</si>
  <si>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</si>
  <si>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</si>
  <si>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</si>
  <si>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</si>
  <si>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</si>
  <si>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</si>
  <si>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</si>
  <si>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</si>
  <si>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</si>
  <si>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</si>
  <si>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</si>
  <si>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</si>
  <si>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</si>
  <si>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</si>
  <si>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</si>
  <si>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</si>
  <si>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</si>
  <si>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</si>
  <si>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</si>
  <si>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</si>
  <si>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</si>
  <si>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</si>
  <si>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</si>
  <si>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</si>
  <si>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</si>
  <si>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</si>
  <si>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</si>
  <si>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</si>
  <si>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</si>
  <si>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</si>
  <si>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</si>
  <si>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</si>
  <si>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</si>
  <si>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</si>
  <si>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</si>
  <si>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</si>
  <si>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</si>
  <si>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Описание товара приведено в Техническом задании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</si>
  <si>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</si>
  <si>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</si>
  <si>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</si>
  <si>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>Количество</t>
  </si>
  <si>
    <t>ЖК панель для видеостены</t>
  </si>
  <si>
    <t>Настенное крепление для видеостены</t>
  </si>
  <si>
    <t>Презентационный матричный коммутатор</t>
  </si>
  <si>
    <t>Разветвитель HDMI</t>
  </si>
  <si>
    <t>Передатчик HDMI, RS-232 по витой паре</t>
  </si>
  <si>
    <t>Приёмник HDMI, RS-232 по витой паре</t>
  </si>
  <si>
    <t>Мини-ПК для конференц-комнат</t>
  </si>
  <si>
    <t>Управляемая 4k-видеокамера  для больших и средних конференц-комнат</t>
  </si>
  <si>
    <t>Усилитель мощности</t>
  </si>
  <si>
    <t>Акустическая система</t>
  </si>
  <si>
    <t>Цифровой матричный аудио процессор</t>
  </si>
  <si>
    <t>Источник бесперебойного питания</t>
  </si>
  <si>
    <t>Потолочный микрофоный массив</t>
  </si>
  <si>
    <t>Неуправляемый  коммутатор доступа</t>
  </si>
  <si>
    <t>Шкаф телекоммуникационный 19"</t>
  </si>
  <si>
    <t>Кронштейн для телевизора</t>
  </si>
  <si>
    <t>Телевизор</t>
  </si>
  <si>
    <t>Комплект клавиатура и мышь</t>
  </si>
  <si>
    <t>Системный блок</t>
  </si>
  <si>
    <t>WEB камера</t>
  </si>
  <si>
    <t>Крепление WEB камеры</t>
  </si>
  <si>
    <t>HDMI кабель</t>
  </si>
  <si>
    <t>Предельная стоимость лота  6 100 825,80 руб. с НДС.</t>
  </si>
  <si>
    <t>Итого</t>
  </si>
  <si>
    <t>Доставка товара должна быть осуществлена в срок: не позднее 10 (десяти) рабочих дней с даты подписания настоящего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</si>
</sst>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71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vertical="top" wrapText="1"/>
    </xf>
    <xf numFmtId="49" fontId="18" fillId="0" borderId="14" xfId="0" applyNumberFormat="1" applyFont="1" applyFill="1" applyBorder="1" applyAlignment="1">
      <alignment horizontal="center" vertical="center"/>
    </xf>
    <xf numFmtId="2" fontId="20" fillId="0" borderId="14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4" fontId="20" fillId="2" borderId="14" xfId="0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/>
    </xf>
    <xf numFmtId="0" fontId="19" fillId="0" borderId="16" xfId="0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14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is.bashtel.ru/deps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mailto:e.farrahova@bashtel.ru" TargetMode="Externa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48"/>
  <sheetViews>
    <sheetView tabSelected="1" topLeftCell="A34" zoomScale="70" zoomScaleNormal="70" workbookViewId="0" xr3:uid="{AEA406A1-0E4B-5B11-9CD5-51D6E497D94C}">
      <selection activeCell="D43" sqref="D43:I43"/>
    </sheetView>
  </sheetViews>
  <sheetFormatPr defaultRowHeight="18.75"/>
  <cols>
    <col min="1" max="1" width="2.28515625" hidden="1" customWidth="1"/>
    <col min="2" max="2" width="7.53125" style="31" customWidth="1"/>
    <col min="3" max="3" width="31.74609375" style="9" customWidth="1"/>
    <col min="4" max="4" width="62.1484375" style="9" customWidth="1"/>
    <col min="5" max="5" width="7.6640625" style="32" customWidth="1"/>
    <col min="6" max="7" width="16.54296875" style="8" customWidth="1"/>
    <col min="8" max="8" width="28.515625" style="9" customWidth="1"/>
    <col min="9" max="9" width="31.74609375" style="9" customWidth="1"/>
    <col min="10" max="10" width="31.87890625" customWidth="1"/>
  </cols>
  <sheetData>
    <row r="1" spans="2:10" ht="25.5" hidden="1" customHeight="1">
      <c r="B1" s="4"/>
      <c r="C1" s="5" t="s">
        <v>0</v>
      </c>
      <c r="D1" s="6"/>
      <c r="E1" s="7"/>
    </row>
    <row r="2" spans="2:10" ht="18" hidden="1" customHeight="1">
      <c r="B2" s="10" t="str">
        <f>Query1_UA2_NAME</f>
        <v/>
      </c>
      <c r="C2" s="11"/>
      <c r="D2" s="11"/>
      <c r="E2" s="11"/>
    </row>
    <row r="3" spans="2:10" ht="15" hidden="1" customHeight="1">
      <c r="B3" s="4"/>
      <c r="C3" s="6" t="str">
        <f>Query1_TIP_NAME</f>
        <v/>
      </c>
      <c r="D3" s="12"/>
      <c r="E3" s="13"/>
    </row>
    <row r="4" spans="2:10" ht="15" hidden="1" customHeight="1">
      <c r="B4" s="4"/>
      <c r="C4" s="14" t="s">
        <v>1</v>
      </c>
      <c r="D4" s="15"/>
      <c r="E4" s="16" t="s">
        <v>2</v>
      </c>
    </row>
    <row r="5" spans="2:10" ht="15" hidden="1" customHeight="1">
      <c r="B5" s="4"/>
      <c r="C5" s="14" t="s">
        <v>3</v>
      </c>
      <c r="D5" s="17"/>
      <c r="E5" s="18" t="s">
        <v>4</v>
      </c>
    </row>
    <row r="6" spans="2:10" ht="15" hidden="1" customHeight="1">
      <c r="B6" s="4"/>
      <c r="C6" s="14" t="s">
        <v>5</v>
      </c>
      <c r="D6" s="15"/>
      <c r="E6" s="18" t="s">
        <v>6</v>
      </c>
    </row>
    <row r="7" spans="2:10" ht="15" hidden="1" customHeight="1">
      <c r="B7" s="4"/>
      <c r="C7" s="19" t="s">
        <v>7</v>
      </c>
      <c r="D7" s="20"/>
      <c r="E7" s="21" t="s">
        <v>8</v>
      </c>
    </row>
    <row r="8" spans="2:10" ht="15" hidden="1" customHeight="1">
      <c r="B8" s="4"/>
      <c r="C8" s="14" t="s">
        <v>9</v>
      </c>
      <c r="D8" s="22"/>
      <c r="E8" s="23" t="s">
        <v>10</v>
      </c>
    </row>
    <row r="9" spans="2:10" ht="15" hidden="1" customHeight="1">
      <c r="B9" s="4"/>
      <c r="C9" s="14" t="s">
        <v>11</v>
      </c>
      <c r="D9" s="15"/>
      <c r="E9" s="18">
        <v>997750001</v>
      </c>
    </row>
    <row r="10" spans="2:10" ht="15" hidden="1" customHeight="1">
      <c r="B10" s="4"/>
      <c r="C10" s="14" t="s">
        <v>12</v>
      </c>
      <c r="D10" s="15"/>
      <c r="E10" s="18">
        <v>804013</v>
      </c>
    </row>
    <row r="11" spans="2:10" s="1" customFormat="1" ht="15" customHeight="1">
      <c r="B11" s="53" t="s">
        <v>31</v>
      </c>
      <c r="C11" s="53"/>
      <c r="D11" s="53"/>
      <c r="E11" s="53"/>
      <c r="F11" s="53"/>
      <c r="G11" s="53"/>
      <c r="H11" s="53"/>
      <c r="I11" s="53"/>
    </row>
    <row r="12" spans="2:10" s="1" customFormat="1" ht="15" customHeight="1">
      <c r="B12" s="4"/>
      <c r="C12" s="24"/>
      <c r="D12" s="15"/>
      <c r="E12" s="17"/>
      <c r="F12" s="9"/>
      <c r="G12" s="9"/>
      <c r="H12" s="9"/>
      <c r="I12" s="9"/>
    </row>
    <row r="13" spans="2:10" s="1" customFormat="1" ht="15" customHeight="1">
      <c r="B13" s="4"/>
      <c r="C13" s="24"/>
      <c r="D13" s="15"/>
      <c r="E13" s="17"/>
      <c r="F13" s="8"/>
      <c r="G13" s="8"/>
      <c r="H13" s="9"/>
      <c r="I13" s="9"/>
    </row>
    <row r="14" spans="2:10" s="1" customFormat="1" ht="15" customHeight="1">
      <c r="B14" s="4"/>
      <c r="C14" s="25"/>
      <c r="D14" s="25" t="s">
        <v>30</v>
      </c>
      <c r="E14" s="25"/>
      <c r="F14" s="25"/>
      <c r="G14" s="25"/>
      <c r="H14" s="9"/>
      <c r="I14" s="9"/>
    </row>
    <row r="15" spans="2:10" s="1" customFormat="1" ht="15" customHeight="1" thickBot="1">
      <c r="B15" s="4"/>
      <c r="C15" s="24"/>
      <c r="D15" s="15"/>
      <c r="E15" s="17"/>
      <c r="F15" s="8"/>
      <c r="G15" s="8"/>
      <c r="H15" s="9"/>
      <c r="I15" s="9"/>
    </row>
    <row r="16" spans="2:10" ht="138" customHeight="1" thickBot="1">
      <c r="B16" s="26" t="s">
        <v>18</v>
      </c>
      <c r="C16" s="45" t="s">
        <v>19</v>
      </c>
      <c r="D16" s="27" t="s">
        <v>23</v>
      </c>
      <c r="E16" s="26" t="s">
        <v>20</v>
      </c>
      <c r="F16" s="28" t="s">
        <v>21</v>
      </c>
      <c r="G16" s="28" t="s">
        <v>42</v>
      </c>
      <c r="H16" s="28" t="s">
        <v>32</v>
      </c>
      <c r="I16" s="28" t="s">
        <v>39</v>
      </c>
      <c r="J16" s="28" t="s">
        <v>40</v>
      </c>
    </row>
    <row r="17" spans="2:10" s="1" customFormat="1" ht="19.5" thickTop="1">
      <c r="B17" s="48">
        <v>1</v>
      </c>
      <c r="C17" s="47" t="s">
        <v>43</v>
      </c>
      <c r="D17" s="47" t="s">
        <v>38</v>
      </c>
      <c r="E17" s="29" t="s">
        <v>17</v>
      </c>
      <c r="F17" s="30" t="s">
        <v>22</v>
      </c>
      <c r="G17" s="49">
        <v>9</v>
      </c>
      <c r="H17" s="33">
        <v>255354</v>
      </c>
      <c r="I17" s="33">
        <f>G17*H17</f>
        <v>2298186</v>
      </c>
      <c r="J17" s="33">
        <f>I17*1.2</f>
        <v>2757823.1999999997</v>
      </c>
    </row>
    <row r="18" spans="2:10" s="1" customFormat="1" ht="35.25">
      <c r="B18" s="48">
        <v>2</v>
      </c>
      <c r="C18" s="47" t="s">
        <v>44</v>
      </c>
      <c r="D18" s="47" t="s">
        <v>38</v>
      </c>
      <c r="E18" s="29" t="s">
        <v>17</v>
      </c>
      <c r="F18" s="30" t="s">
        <v>22</v>
      </c>
      <c r="G18" s="49">
        <v>1</v>
      </c>
      <c r="H18" s="33">
        <v>182310</v>
      </c>
      <c r="I18" s="33">
        <f t="shared" ref="I18:I38" si="0">G18*H18</f>
        <v>182310</v>
      </c>
      <c r="J18" s="33">
        <f t="shared" ref="J18:J38" si="1">I18*1.2</f>
        <v>218772</v>
      </c>
    </row>
    <row r="19" spans="2:10" s="1" customFormat="1" ht="35.25">
      <c r="B19" s="48">
        <v>3</v>
      </c>
      <c r="C19" s="47" t="s">
        <v>45</v>
      </c>
      <c r="D19" s="47" t="s">
        <v>38</v>
      </c>
      <c r="E19" s="29" t="s">
        <v>17</v>
      </c>
      <c r="F19" s="30" t="s">
        <v>22</v>
      </c>
      <c r="G19" s="49">
        <v>1</v>
      </c>
      <c r="H19" s="33">
        <v>119480</v>
      </c>
      <c r="I19" s="33">
        <f t="shared" si="0"/>
        <v>119480</v>
      </c>
      <c r="J19" s="33">
        <f t="shared" si="1"/>
        <v>143376</v>
      </c>
    </row>
    <row r="20" spans="2:10" s="1" customFormat="1">
      <c r="B20" s="48">
        <v>4</v>
      </c>
      <c r="C20" s="47" t="s">
        <v>46</v>
      </c>
      <c r="D20" s="47" t="s">
        <v>38</v>
      </c>
      <c r="E20" s="29" t="s">
        <v>17</v>
      </c>
      <c r="F20" s="30" t="s">
        <v>22</v>
      </c>
      <c r="G20" s="49">
        <v>1</v>
      </c>
      <c r="H20" s="33">
        <v>12360</v>
      </c>
      <c r="I20" s="33">
        <f t="shared" si="0"/>
        <v>12360</v>
      </c>
      <c r="J20" s="33">
        <f t="shared" si="1"/>
        <v>14832</v>
      </c>
    </row>
    <row r="21" spans="2:10" s="1" customFormat="1" ht="35.25">
      <c r="B21" s="48">
        <v>5</v>
      </c>
      <c r="C21" s="47" t="s">
        <v>47</v>
      </c>
      <c r="D21" s="47" t="s">
        <v>38</v>
      </c>
      <c r="E21" s="29" t="s">
        <v>17</v>
      </c>
      <c r="F21" s="30" t="s">
        <v>22</v>
      </c>
      <c r="G21" s="49">
        <v>2</v>
      </c>
      <c r="H21" s="33">
        <v>20703</v>
      </c>
      <c r="I21" s="33">
        <f t="shared" si="0"/>
        <v>41406</v>
      </c>
      <c r="J21" s="33">
        <f t="shared" si="1"/>
        <v>49687.199999999997</v>
      </c>
    </row>
    <row r="22" spans="2:10" s="1" customFormat="1" ht="35.25">
      <c r="B22" s="48">
        <v>6</v>
      </c>
      <c r="C22" s="47" t="s">
        <v>48</v>
      </c>
      <c r="D22" s="47" t="s">
        <v>38</v>
      </c>
      <c r="E22" s="29" t="s">
        <v>17</v>
      </c>
      <c r="F22" s="30" t="s">
        <v>22</v>
      </c>
      <c r="G22" s="49">
        <v>2</v>
      </c>
      <c r="H22" s="33">
        <v>17819</v>
      </c>
      <c r="I22" s="33">
        <f t="shared" si="0"/>
        <v>35638</v>
      </c>
      <c r="J22" s="33">
        <f t="shared" si="1"/>
        <v>42765.599999999999</v>
      </c>
    </row>
    <row r="23" spans="2:10" s="1" customFormat="1" ht="35.25">
      <c r="B23" s="48">
        <v>7</v>
      </c>
      <c r="C23" s="47" t="s">
        <v>49</v>
      </c>
      <c r="D23" s="47" t="s">
        <v>38</v>
      </c>
      <c r="E23" s="29" t="s">
        <v>17</v>
      </c>
      <c r="F23" s="30" t="s">
        <v>22</v>
      </c>
      <c r="G23" s="49">
        <v>1</v>
      </c>
      <c r="H23" s="33">
        <v>129380</v>
      </c>
      <c r="I23" s="33">
        <f t="shared" si="0"/>
        <v>129380</v>
      </c>
      <c r="J23" s="33">
        <f t="shared" si="1"/>
        <v>155256</v>
      </c>
    </row>
    <row r="24" spans="2:10" s="1" customFormat="1" ht="69">
      <c r="B24" s="48">
        <v>8</v>
      </c>
      <c r="C24" s="47" t="s">
        <v>50</v>
      </c>
      <c r="D24" s="47" t="s">
        <v>38</v>
      </c>
      <c r="E24" s="29" t="s">
        <v>17</v>
      </c>
      <c r="F24" s="30" t="s">
        <v>22</v>
      </c>
      <c r="G24" s="49">
        <v>1</v>
      </c>
      <c r="H24" s="33">
        <v>107880</v>
      </c>
      <c r="I24" s="33">
        <f t="shared" si="0"/>
        <v>107880</v>
      </c>
      <c r="J24" s="33">
        <f t="shared" si="1"/>
        <v>129456</v>
      </c>
    </row>
    <row r="25" spans="2:10" s="1" customFormat="1">
      <c r="B25" s="48">
        <v>9</v>
      </c>
      <c r="C25" s="47" t="s">
        <v>51</v>
      </c>
      <c r="D25" s="47" t="s">
        <v>38</v>
      </c>
      <c r="E25" s="29" t="s">
        <v>17</v>
      </c>
      <c r="F25" s="30" t="s">
        <v>22</v>
      </c>
      <c r="G25" s="49">
        <v>1</v>
      </c>
      <c r="H25" s="33">
        <v>35690</v>
      </c>
      <c r="I25" s="33">
        <f t="shared" si="0"/>
        <v>35690</v>
      </c>
      <c r="J25" s="33">
        <f t="shared" si="1"/>
        <v>42828</v>
      </c>
    </row>
    <row r="26" spans="2:10" s="1" customFormat="1">
      <c r="B26" s="48">
        <v>10</v>
      </c>
      <c r="C26" s="47" t="s">
        <v>52</v>
      </c>
      <c r="D26" s="47" t="s">
        <v>38</v>
      </c>
      <c r="E26" s="29" t="s">
        <v>17</v>
      </c>
      <c r="F26" s="30" t="s">
        <v>22</v>
      </c>
      <c r="G26" s="49">
        <v>2</v>
      </c>
      <c r="H26" s="33">
        <v>20629</v>
      </c>
      <c r="I26" s="33">
        <f t="shared" si="0"/>
        <v>41258</v>
      </c>
      <c r="J26" s="33">
        <f t="shared" si="1"/>
        <v>49509.599999999999</v>
      </c>
    </row>
    <row r="27" spans="2:10" s="1" customFormat="1" ht="35.25">
      <c r="B27" s="48">
        <v>11</v>
      </c>
      <c r="C27" s="47" t="s">
        <v>53</v>
      </c>
      <c r="D27" s="47" t="s">
        <v>38</v>
      </c>
      <c r="E27" s="29" t="s">
        <v>17</v>
      </c>
      <c r="F27" s="30" t="s">
        <v>22</v>
      </c>
      <c r="G27" s="49">
        <v>1</v>
      </c>
      <c r="H27" s="33">
        <v>211150</v>
      </c>
      <c r="I27" s="33">
        <f t="shared" si="0"/>
        <v>211150</v>
      </c>
      <c r="J27" s="33">
        <f t="shared" si="1"/>
        <v>253380</v>
      </c>
    </row>
    <row r="28" spans="2:10" s="1" customFormat="1" ht="35.25">
      <c r="B28" s="48">
        <v>12</v>
      </c>
      <c r="C28" s="47" t="s">
        <v>54</v>
      </c>
      <c r="D28" s="47" t="s">
        <v>38</v>
      </c>
      <c r="E28" s="29" t="s">
        <v>17</v>
      </c>
      <c r="F28" s="30" t="s">
        <v>22</v>
      </c>
      <c r="G28" s="49">
        <v>1</v>
      </c>
      <c r="H28" s="33">
        <v>102589</v>
      </c>
      <c r="I28" s="33">
        <f t="shared" si="0"/>
        <v>102589</v>
      </c>
      <c r="J28" s="33">
        <f t="shared" si="1"/>
        <v>123106.79999999999</v>
      </c>
    </row>
    <row r="29" spans="2:10" s="1" customFormat="1" ht="35.25">
      <c r="B29" s="48">
        <v>13</v>
      </c>
      <c r="C29" s="47" t="s">
        <v>55</v>
      </c>
      <c r="D29" s="47" t="s">
        <v>38</v>
      </c>
      <c r="E29" s="29" t="s">
        <v>17</v>
      </c>
      <c r="F29" s="30" t="s">
        <v>22</v>
      </c>
      <c r="G29" s="49">
        <v>3</v>
      </c>
      <c r="H29" s="33">
        <v>23620</v>
      </c>
      <c r="I29" s="33">
        <f t="shared" si="0"/>
        <v>70860</v>
      </c>
      <c r="J29" s="33">
        <f t="shared" si="1"/>
        <v>85032</v>
      </c>
    </row>
    <row r="30" spans="2:10" s="1" customFormat="1" ht="35.25">
      <c r="B30" s="48">
        <v>14</v>
      </c>
      <c r="C30" s="47" t="s">
        <v>56</v>
      </c>
      <c r="D30" s="47" t="s">
        <v>38</v>
      </c>
      <c r="E30" s="29" t="s">
        <v>17</v>
      </c>
      <c r="F30" s="30" t="s">
        <v>22</v>
      </c>
      <c r="G30" s="49">
        <v>1</v>
      </c>
      <c r="H30" s="33">
        <v>5562.5</v>
      </c>
      <c r="I30" s="33">
        <f t="shared" si="0"/>
        <v>5562.5</v>
      </c>
      <c r="J30" s="33">
        <f t="shared" si="1"/>
        <v>6675</v>
      </c>
    </row>
    <row r="31" spans="2:10" s="1" customFormat="1" ht="35.25">
      <c r="B31" s="48">
        <v>15</v>
      </c>
      <c r="C31" s="47" t="s">
        <v>57</v>
      </c>
      <c r="D31" s="47" t="s">
        <v>38</v>
      </c>
      <c r="E31" s="29" t="s">
        <v>17</v>
      </c>
      <c r="F31" s="30" t="s">
        <v>22</v>
      </c>
      <c r="G31" s="49">
        <v>1</v>
      </c>
      <c r="H31" s="33">
        <v>34720</v>
      </c>
      <c r="I31" s="33">
        <f t="shared" si="0"/>
        <v>34720</v>
      </c>
      <c r="J31" s="33">
        <f t="shared" si="1"/>
        <v>41664</v>
      </c>
    </row>
    <row r="32" spans="2:10" s="1" customFormat="1">
      <c r="B32" s="48">
        <v>16</v>
      </c>
      <c r="C32" s="47" t="s">
        <v>58</v>
      </c>
      <c r="D32" s="47" t="s">
        <v>38</v>
      </c>
      <c r="E32" s="29" t="s">
        <v>17</v>
      </c>
      <c r="F32" s="30" t="s">
        <v>22</v>
      </c>
      <c r="G32" s="49">
        <v>8</v>
      </c>
      <c r="H32" s="33">
        <v>1742.0000000000002</v>
      </c>
      <c r="I32" s="33">
        <f t="shared" si="0"/>
        <v>13936.000000000002</v>
      </c>
      <c r="J32" s="33">
        <f t="shared" si="1"/>
        <v>16723.2</v>
      </c>
    </row>
    <row r="33" spans="2:10" s="1" customFormat="1">
      <c r="B33" s="48">
        <v>17</v>
      </c>
      <c r="C33" s="47" t="s">
        <v>59</v>
      </c>
      <c r="D33" s="47" t="s">
        <v>38</v>
      </c>
      <c r="E33" s="29" t="s">
        <v>17</v>
      </c>
      <c r="F33" s="30" t="s">
        <v>22</v>
      </c>
      <c r="G33" s="49">
        <v>8</v>
      </c>
      <c r="H33" s="33">
        <v>1882.0000000000002</v>
      </c>
      <c r="I33" s="33">
        <f t="shared" si="0"/>
        <v>15056.000000000002</v>
      </c>
      <c r="J33" s="33">
        <f t="shared" si="1"/>
        <v>18067.2</v>
      </c>
    </row>
    <row r="34" spans="2:10" s="1" customFormat="1" ht="35.25">
      <c r="B34" s="48">
        <v>18</v>
      </c>
      <c r="C34" s="47" t="s">
        <v>60</v>
      </c>
      <c r="D34" s="47" t="s">
        <v>38</v>
      </c>
      <c r="E34" s="29" t="s">
        <v>17</v>
      </c>
      <c r="F34" s="30" t="s">
        <v>22</v>
      </c>
      <c r="G34" s="49">
        <v>8</v>
      </c>
      <c r="H34" s="33">
        <v>58022</v>
      </c>
      <c r="I34" s="33">
        <f t="shared" si="0"/>
        <v>464176</v>
      </c>
      <c r="J34" s="33">
        <f t="shared" si="1"/>
        <v>557011.19999999995</v>
      </c>
    </row>
    <row r="35" spans="2:10" s="1" customFormat="1">
      <c r="B35" s="48">
        <v>19</v>
      </c>
      <c r="C35" s="47" t="s">
        <v>61</v>
      </c>
      <c r="D35" s="47" t="s">
        <v>38</v>
      </c>
      <c r="E35" s="29" t="s">
        <v>17</v>
      </c>
      <c r="F35" s="30" t="s">
        <v>22</v>
      </c>
      <c r="G35" s="49">
        <v>8</v>
      </c>
      <c r="H35" s="33">
        <v>64717.999999999993</v>
      </c>
      <c r="I35" s="33">
        <f t="shared" si="0"/>
        <v>517743.99999999994</v>
      </c>
      <c r="J35" s="33">
        <f t="shared" si="1"/>
        <v>621292.79999999993</v>
      </c>
    </row>
    <row r="36" spans="2:10" s="1" customFormat="1">
      <c r="B36" s="48">
        <v>20</v>
      </c>
      <c r="C36" s="47" t="s">
        <v>62</v>
      </c>
      <c r="D36" s="47" t="s">
        <v>38</v>
      </c>
      <c r="E36" s="29" t="s">
        <v>17</v>
      </c>
      <c r="F36" s="30" t="s">
        <v>22</v>
      </c>
      <c r="G36" s="49">
        <v>8</v>
      </c>
      <c r="H36" s="33">
        <v>7468.0000000000009</v>
      </c>
      <c r="I36" s="33">
        <f t="shared" si="0"/>
        <v>59744.000000000007</v>
      </c>
      <c r="J36" s="33">
        <f t="shared" si="1"/>
        <v>71692.800000000003</v>
      </c>
    </row>
    <row r="37" spans="2:10" s="1" customFormat="1">
      <c r="B37" s="48">
        <v>21</v>
      </c>
      <c r="C37" s="47" t="s">
        <v>63</v>
      </c>
      <c r="D37" s="47" t="s">
        <v>38</v>
      </c>
      <c r="E37" s="29" t="s">
        <v>17</v>
      </c>
      <c r="F37" s="30" t="s">
        <v>22</v>
      </c>
      <c r="G37" s="49">
        <v>8</v>
      </c>
      <c r="H37" s="33">
        <v>72684</v>
      </c>
      <c r="I37" s="33">
        <f t="shared" si="0"/>
        <v>581472</v>
      </c>
      <c r="J37" s="33">
        <f t="shared" si="1"/>
        <v>697766.40000000002</v>
      </c>
    </row>
    <row r="38" spans="2:10" s="1" customFormat="1">
      <c r="B38" s="48">
        <v>22</v>
      </c>
      <c r="C38" s="47" t="s">
        <v>64</v>
      </c>
      <c r="D38" s="47" t="s">
        <v>38</v>
      </c>
      <c r="E38" s="29" t="s">
        <v>17</v>
      </c>
      <c r="F38" s="30" t="s">
        <v>22</v>
      </c>
      <c r="G38" s="49">
        <v>8</v>
      </c>
      <c r="H38" s="33">
        <v>428.00000000000006</v>
      </c>
      <c r="I38" s="33">
        <f t="shared" si="0"/>
        <v>3424.0000000000005</v>
      </c>
      <c r="J38" s="33">
        <f t="shared" si="1"/>
        <v>4108.8</v>
      </c>
    </row>
    <row r="39" spans="2:10" s="1" customFormat="1">
      <c r="B39" s="50"/>
      <c r="C39" s="51"/>
      <c r="D39" s="51"/>
      <c r="E39" s="40"/>
      <c r="F39" s="41"/>
      <c r="G39" s="52"/>
      <c r="H39" s="33" t="s">
        <v>66</v>
      </c>
      <c r="I39" s="33">
        <f>SUM(I17:I38)</f>
        <v>5084021.5</v>
      </c>
      <c r="J39" s="33">
        <f>SUM(J17:J38)</f>
        <v>6100825.7999999998</v>
      </c>
    </row>
    <row r="40" spans="2:10" s="1" customFormat="1">
      <c r="B40" s="38"/>
      <c r="C40" s="39"/>
      <c r="D40" s="39"/>
      <c r="E40" s="40"/>
      <c r="F40" s="41"/>
      <c r="G40" s="42"/>
      <c r="H40" s="46"/>
      <c r="I40" s="33" t="s">
        <v>41</v>
      </c>
      <c r="J40" s="33">
        <v>1016804.3</v>
      </c>
    </row>
    <row r="41" spans="2:10" s="1" customFormat="1">
      <c r="B41" s="44"/>
      <c r="C41" s="34"/>
      <c r="D41" s="34"/>
      <c r="E41" s="35"/>
      <c r="F41" s="36"/>
      <c r="G41" s="37"/>
      <c r="H41" s="43"/>
      <c r="I41" s="43"/>
    </row>
    <row r="42" spans="2:10">
      <c r="B42" s="54" t="s">
        <v>65</v>
      </c>
      <c r="C42" s="54"/>
      <c r="D42" s="54"/>
      <c r="E42" s="54"/>
      <c r="F42" s="54"/>
      <c r="G42" s="54"/>
      <c r="H42" s="54"/>
      <c r="I42" s="55"/>
    </row>
    <row r="43" spans="2:10">
      <c r="B43" s="57" t="s">
        <v>33</v>
      </c>
      <c r="C43" s="57"/>
      <c r="D43" s="67" t="s">
        <v>67</v>
      </c>
      <c r="E43" s="67"/>
      <c r="F43" s="67"/>
      <c r="G43" s="67"/>
      <c r="H43" s="67"/>
      <c r="I43" s="67"/>
    </row>
    <row r="44" spans="2:10">
      <c r="B44" s="56" t="s">
        <v>24</v>
      </c>
      <c r="C44" s="57"/>
      <c r="D44" s="64" t="s">
        <v>35</v>
      </c>
      <c r="E44" s="65"/>
      <c r="F44" s="65"/>
      <c r="G44" s="65"/>
      <c r="H44" s="65"/>
      <c r="I44" s="66"/>
    </row>
    <row r="45" spans="2:10" ht="37.5" customHeight="1">
      <c r="B45" s="56" t="s">
        <v>25</v>
      </c>
      <c r="C45" s="57"/>
      <c r="D45" s="64" t="s">
        <v>34</v>
      </c>
      <c r="E45" s="65"/>
      <c r="F45" s="65"/>
      <c r="G45" s="65"/>
      <c r="H45" s="65"/>
      <c r="I45" s="66"/>
    </row>
    <row r="46" spans="2:10">
      <c r="B46" s="56" t="s">
        <v>26</v>
      </c>
      <c r="C46" s="57"/>
      <c r="D46" s="61" t="s">
        <v>29</v>
      </c>
      <c r="E46" s="62"/>
      <c r="F46" s="62"/>
      <c r="G46" s="62"/>
      <c r="H46" s="62"/>
      <c r="I46" s="63"/>
    </row>
    <row r="47" spans="2:10" ht="76.5" customHeight="1">
      <c r="B47" s="56" t="s">
        <v>27</v>
      </c>
      <c r="C47" s="57"/>
      <c r="D47" s="58" t="s">
        <v>37</v>
      </c>
      <c r="E47" s="59"/>
      <c r="F47" s="59"/>
      <c r="G47" s="59"/>
      <c r="H47" s="59"/>
      <c r="I47" s="60"/>
    </row>
    <row r="48" spans="2:10" ht="42" customHeight="1" thickBot="1">
      <c r="B48" s="68" t="s">
        <v>28</v>
      </c>
      <c r="C48" s="68"/>
      <c r="D48" s="69" t="s">
        <v>36</v>
      </c>
      <c r="E48" s="69"/>
      <c r="F48" s="69"/>
      <c r="G48" s="69"/>
      <c r="H48" s="69"/>
      <c r="I48" s="70"/>
    </row>
  </sheetData>
  <sortState ref="B40:F51">
    <sortCondition ref="C40:C51"/>
  </sortState>
  <mergeCells count="14">
    <mergeCell ref="B48:C48"/>
    <mergeCell ref="D48:I48"/>
    <mergeCell ref="B44:C44"/>
    <mergeCell ref="B45:C45"/>
    <mergeCell ref="B46:C46"/>
    <mergeCell ref="B11:I11"/>
    <mergeCell ref="B42:I42"/>
    <mergeCell ref="B47:C47"/>
    <mergeCell ref="D47:I47"/>
    <mergeCell ref="B43:C43"/>
    <mergeCell ref="D46:I46"/>
    <mergeCell ref="D45:I45"/>
    <mergeCell ref="D44:I44"/>
    <mergeCell ref="D43:I43"/>
  </mergeCells>
  <conditionalFormatting sqref="C49:C1048576 C1:C10 C15:C16 C12:C13">
    <cfRule type="duplicateValues" dxfId="2" priority="109"/>
  </conditionalFormatting>
  <conditionalFormatting sqref="D49:D1048576 D1:D10 D12:D16">
    <cfRule type="duplicateValues" dxfId="1" priority="134"/>
  </conditionalFormatting>
  <conditionalFormatting sqref="D44:D48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 xr3:uid="{958C4451-9541-5A59-BF78-D2F731DF1C81}">
      <selection activeCell="A30061" sqref="A30061:R30062"/>
    </sheetView>
  </sheetViews>
  <sheetFormatPr defaultRowHeight="15"/>
  <sheetData>
    <row r="5" spans="1:7">
      <c r="A5" s="2" t="s">
        <v>13</v>
      </c>
      <c r="B5" t="e">
        <f>XLR_ERRNAME</f>
        <v>#NAME?</v>
      </c>
    </row>
    <row r="6" spans="1:7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телефоны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Габбасов Дмитрий Азатович</cp:lastModifiedBy>
  <cp:lastPrinted>2020-10-08T10:29:44Z</cp:lastPrinted>
  <dcterms:created xsi:type="dcterms:W3CDTF">2013-11-01T05:44:31Z</dcterms:created>
  <dcterms:modified xsi:type="dcterms:W3CDTF">2021-12-10T11:32:42Z</dcterms:modified>
</cp:coreProperties>
</file>