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esktop\Провод эс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Лист1!$A$7:$AB$25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Лист1!$A$31:$N$31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L10" i="1" l="1"/>
  <c r="L11" i="1"/>
  <c r="L14" i="1"/>
  <c r="L18" i="1"/>
  <c r="L19" i="1"/>
  <c r="L22" i="1"/>
  <c r="L23" i="1"/>
  <c r="K8" i="1"/>
  <c r="L8" i="1" s="1"/>
  <c r="K9" i="1"/>
  <c r="L9" i="1" s="1"/>
  <c r="K10" i="1"/>
  <c r="K11" i="1"/>
  <c r="K12" i="1"/>
  <c r="L12" i="1" s="1"/>
  <c r="K13" i="1"/>
  <c r="L13" i="1" s="1"/>
  <c r="K14" i="1"/>
  <c r="K15" i="1"/>
  <c r="L15" i="1" s="1"/>
  <c r="K16" i="1"/>
  <c r="L16" i="1" s="1"/>
  <c r="K17" i="1"/>
  <c r="L17" i="1" s="1"/>
  <c r="K18" i="1"/>
  <c r="K19" i="1"/>
  <c r="K20" i="1"/>
  <c r="L20" i="1" s="1"/>
  <c r="K21" i="1"/>
  <c r="L21" i="1" s="1"/>
  <c r="K22" i="1"/>
  <c r="K23" i="1"/>
  <c r="K24" i="1"/>
  <c r="L24" i="1" s="1"/>
  <c r="K7" i="1"/>
  <c r="L7" i="1" s="1"/>
  <c r="L25" i="1" l="1"/>
  <c r="K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5" i="2"/>
  <c r="D39" i="1"/>
  <c r="D38" i="1"/>
</calcChain>
</file>

<file path=xl/sharedStrings.xml><?xml version="1.0" encoding="utf-8"?>
<sst xmlns="http://schemas.openxmlformats.org/spreadsheetml/2006/main" count="124" uniqueCount="95">
  <si>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</si>
  <si>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</si>
  <si>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</si>
  <si>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</si>
  <si>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</si>
  <si>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</si>
  <si>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</si>
  <si>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</si>
  <si>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</si>
  <si>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</si>
  <si>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</si>
  <si>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</si>
  <si>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Eд.изм</t>
  </si>
  <si>
    <t>Наименование товара</t>
  </si>
  <si>
    <t>II кв.</t>
  </si>
  <si>
    <t>Итого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</si>
  <si>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</si>
  <si>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</si>
  <si>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</si>
  <si>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</si>
  <si>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</si>
  <si>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</si>
  <si>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</si>
  <si>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</si>
  <si>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</si>
  <si>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</si>
  <si>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</si>
  <si>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Электросилового  кабеля и  провода ( АВВГ, ВВГ, СИП) 2 закуп</t>
  </si>
  <si>
    <t>, тел. , эл.почта:</t>
  </si>
  <si>
    <t/>
  </si>
  <si>
    <t>31.12.2015</t>
  </si>
  <si>
    <t>Фаткуллина Гульнара Рифатовна</t>
  </si>
  <si>
    <t>(347)221-56-63</t>
  </si>
  <si>
    <t>Группа главного энергетика (ГГЭ)</t>
  </si>
  <si>
    <t>Приложение 1.1</t>
  </si>
  <si>
    <t>34273</t>
  </si>
  <si>
    <t>КАБЕЛЬ NUM 5*2,5</t>
  </si>
  <si>
    <t>м</t>
  </si>
  <si>
    <t>32219</t>
  </si>
  <si>
    <t>КАБЕЛЬ ВВГ  5*10</t>
  </si>
  <si>
    <t>5385</t>
  </si>
  <si>
    <t>КАБЕЛЬ ВВГ 2*1,5</t>
  </si>
  <si>
    <t>17991</t>
  </si>
  <si>
    <t>КАБЕЛЬ ВВГ 2*2,5</t>
  </si>
  <si>
    <t>6438</t>
  </si>
  <si>
    <t>КАБЕЛЬ ВВГ 3Х1,5</t>
  </si>
  <si>
    <t>26790</t>
  </si>
  <si>
    <t>КАБЕЛЬ ВВГ 5*16</t>
  </si>
  <si>
    <t>29624</t>
  </si>
  <si>
    <t>22143</t>
  </si>
  <si>
    <t>КАБЕЛЬ ВВГ 5*6</t>
  </si>
  <si>
    <t>20361</t>
  </si>
  <si>
    <t>20368</t>
  </si>
  <si>
    <t>КАБЕЛЬ ПВС 3*0.75</t>
  </si>
  <si>
    <t>7803</t>
  </si>
  <si>
    <t>ПРОВОД ПВС 2*1.5</t>
  </si>
  <si>
    <t>17148</t>
  </si>
  <si>
    <t>ПРОВОД ПВС 2*2,5</t>
  </si>
  <si>
    <t>3471</t>
  </si>
  <si>
    <t>ПРОВОД ПВС 3*1.5</t>
  </si>
  <si>
    <t>24419</t>
  </si>
  <si>
    <t>ПРОВОД ПВС 3*2,5</t>
  </si>
  <si>
    <t>297</t>
  </si>
  <si>
    <t>шт</t>
  </si>
  <si>
    <t>43262</t>
  </si>
  <si>
    <t>43265</t>
  </si>
  <si>
    <t>43371</t>
  </si>
  <si>
    <t>1 Гарантийные обязательства - 12 месяцев</t>
  </si>
  <si>
    <t xml:space="preserve"> Кабель силовой ВВГ с медными жилами в ПВХ изоляции с ПВХ оболочкой, на номинальное переменное напряжение 0,66кВ частотой 50 Гц при температуре окружающей среды от -50°С  до +50°С.</t>
  </si>
  <si>
    <t>Кабель силовой ВВГ с медными жилами в ПВХ изоляции с ПВХ оболочкой, на номинальное переменное напряжение 0,66кВ частотой 50 Гц при температуре окружающей среды от -50°С  до +50°С.</t>
  </si>
  <si>
    <t xml:space="preserve"> провод медный, многопроволочный, изоляция жил и оболочки поливинилхлоридный пластикат (ПВХ). Рабочая температура — от -25°С до +40°С.</t>
  </si>
  <si>
    <t>провод медный, многопроволочный, изоляция жил и оболочки поливинилхлоридный пластикат (ПВХ). Рабочая температура — от -25°С до +40°С.</t>
  </si>
  <si>
    <t xml:space="preserve"> провод медный, многопроволочный, изоляция поливинилхлоридный пластикат (ПВХ). Рабочая температура — от -50°С до +70°С.</t>
  </si>
  <si>
    <t xml:space="preserve"> Предельная цена за единицу измерения без НДС, включая стоимость тары и доставку, рубли РФ</t>
  </si>
  <si>
    <t xml:space="preserve"> Предельная сумма без НДС, включая стоимость тары и доставку, рубли РФ</t>
  </si>
  <si>
    <t>КАБЕЛЬ ВВГ нг  5*4</t>
  </si>
  <si>
    <t>КАБЕЛЬ КГ 3*2,5-660</t>
  </si>
  <si>
    <t xml:space="preserve">ЭЛЕКТРОСЧЕТЧИК 3-Х ФАЗНЫЙ однотарифный </t>
  </si>
  <si>
    <t>ПРОВОД ПУГВ  1*35</t>
  </si>
  <si>
    <t>ПРОВОД ПУГВ  1*150</t>
  </si>
  <si>
    <t>до 01.07.2015</t>
  </si>
  <si>
    <t>Транспортировка товара осуществляется автомобильным транспортом,за счет Поставщика.</t>
  </si>
  <si>
    <t xml:space="preserve">Группа главного энергетика </t>
  </si>
  <si>
    <t>г. Уфа, ул. Каспийская, 14 зав склад Иксанова Ф .С . Тел 89053527779 , Подгорная Р.Р тел 89018173583</t>
  </si>
  <si>
    <t>Предельная сумма лота составляет:  370489,06  руб. с НДС.</t>
  </si>
  <si>
    <t>Хайруллин Р.Х тел 8/347/221-12-08</t>
  </si>
  <si>
    <t xml:space="preserve">группа главного энергетика </t>
  </si>
  <si>
    <t>420</t>
  </si>
  <si>
    <t>Провод медный, многопроволочный, изоляция жил и оболочки поливинилхлоридный пластикат (ПВХ). Рабочая температура — от -25°С до +40°С.</t>
  </si>
  <si>
    <t xml:space="preserve"> Кабель медный, бронированный, изоляция поливинилхлоридный пластикат с отличительной окраской (ПВХ). Рабочая температура — от -50°С до +50°С. Предназначен для передачи и распределения электрической энергии</t>
  </si>
  <si>
    <t>Кабель NYM c тройной изоляцией с медными жилами на номинальное переменное напряжение 0,66кВ частотой 50 Гц при температуре окружающей среды от -50°С  до +50°С.</t>
  </si>
  <si>
    <t xml:space="preserve"> Меркурий 230 АМ-01 60/5 Т1 кл1</t>
  </si>
  <si>
    <r>
      <t xml:space="preserve">КАБЕЛЬ </t>
    </r>
    <r>
      <rPr>
        <sz val="11"/>
        <rFont val="Calibri"/>
        <family val="2"/>
        <charset val="204"/>
        <scheme val="minor"/>
      </rPr>
      <t>ВБбШв</t>
    </r>
    <r>
      <rPr>
        <sz val="11"/>
        <color theme="1"/>
        <rFont val="Calibri"/>
        <family val="2"/>
        <charset val="204"/>
        <scheme val="minor"/>
      </rPr>
      <t xml:space="preserve"> 3*4 КВ. ММ (ДЛЯ СОМ)</t>
    </r>
  </si>
  <si>
    <r>
      <rPr>
        <sz val="11"/>
        <rFont val="Calibri"/>
        <family val="2"/>
        <charset val="204"/>
        <scheme val="minor"/>
      </rPr>
      <t>Кабель силовой  с медным жилами</t>
    </r>
    <r>
      <rPr>
        <sz val="11"/>
        <color theme="1"/>
        <rFont val="Calibri"/>
        <family val="2"/>
        <charset val="204"/>
        <scheme val="minor"/>
      </rPr>
      <t>, многопроволочный, изоляция кабеля из изоляционной резины, температура эксплуатации  от -40°С до +50°С .</t>
    </r>
  </si>
  <si>
    <t>Приложение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</si>
</sst>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0" xfId="0" applyFill="1"/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4" xfId="0" applyFill="1" applyBorder="1"/>
    <xf numFmtId="0" fontId="0" fillId="0" borderId="0" xfId="0" applyFill="1" applyBorder="1"/>
    <xf numFmtId="0" fontId="3" fillId="0" borderId="2" xfId="0" applyFont="1" applyFill="1" applyBorder="1" applyAlignment="1">
      <alignment horizontal="center" vertical="top" wrapText="1"/>
    </xf>
    <xf numFmtId="49" fontId="0" fillId="0" borderId="4" xfId="0" applyNumberFormat="1" applyFill="1" applyBorder="1"/>
    <xf numFmtId="49" fontId="0" fillId="0" borderId="4" xfId="0" applyNumberForma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11" xfId="0" applyFont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B40"/>
  <sheetViews>
    <sheetView tabSelected="1" view="pageBreakPreview" zoomScaleNormal="81" zoomScaleSheetLayoutView="100" workbookViewId="0">
      <selection activeCell="M1" sqref="M1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26" customWidth="1"/>
    <col min="4" max="4" width="26.42578125" customWidth="1"/>
    <col min="5" max="5" width="20.5703125" style="9" customWidth="1"/>
    <col min="6" max="6" width="28.7109375" customWidth="1"/>
    <col min="8" max="8" width="9.140625" style="5"/>
    <col min="9" max="9" width="9.140625" style="26"/>
    <col min="10" max="10" width="19.5703125" style="6" customWidth="1"/>
    <col min="11" max="11" width="16" style="6" customWidth="1"/>
    <col min="12" max="12" width="18.28515625" style="8" customWidth="1"/>
    <col min="13" max="13" width="17.7109375" customWidth="1"/>
    <col min="14" max="14" width="3.28515625" customWidth="1"/>
    <col min="24" max="27" width="9.140625" style="9"/>
  </cols>
  <sheetData>
    <row r="1" spans="1:28" x14ac:dyDescent="0.25">
      <c r="M1" s="18" t="s">
        <v>94</v>
      </c>
    </row>
    <row r="2" spans="1:28" x14ac:dyDescent="0.25">
      <c r="B2" s="44" t="s">
        <v>9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28" ht="27.75" customHeight="1" x14ac:dyDescent="0.25">
      <c r="D3" s="22"/>
      <c r="E3" s="22"/>
      <c r="F3" s="57" t="s">
        <v>82</v>
      </c>
      <c r="G3" s="57"/>
      <c r="H3" s="57"/>
      <c r="I3" s="57"/>
      <c r="J3" s="57"/>
      <c r="M3" s="18"/>
      <c r="N3" s="3"/>
    </row>
    <row r="4" spans="1:28" s="10" customFormat="1" x14ac:dyDescent="0.25">
      <c r="B4" s="45" t="s">
        <v>0</v>
      </c>
      <c r="C4" s="48" t="s">
        <v>22</v>
      </c>
      <c r="D4" s="45" t="s">
        <v>13</v>
      </c>
      <c r="E4" s="59" t="s">
        <v>23</v>
      </c>
      <c r="F4" s="45" t="s">
        <v>1</v>
      </c>
      <c r="G4" s="45" t="s">
        <v>12</v>
      </c>
      <c r="H4" s="47"/>
      <c r="I4" s="47"/>
      <c r="J4" s="52" t="s">
        <v>73</v>
      </c>
      <c r="K4" s="50" t="s">
        <v>74</v>
      </c>
      <c r="L4" s="46" t="s">
        <v>17</v>
      </c>
      <c r="M4" s="45" t="s">
        <v>2</v>
      </c>
      <c r="N4" s="11"/>
    </row>
    <row r="5" spans="1:28" s="12" customFormat="1" ht="92.25" customHeight="1" x14ac:dyDescent="0.25">
      <c r="B5" s="45"/>
      <c r="C5" s="49"/>
      <c r="D5" s="45"/>
      <c r="E5" s="60"/>
      <c r="F5" s="45"/>
      <c r="G5" s="45"/>
      <c r="H5" s="7" t="s">
        <v>14</v>
      </c>
      <c r="I5" s="31" t="s">
        <v>15</v>
      </c>
      <c r="J5" s="53"/>
      <c r="K5" s="51"/>
      <c r="L5" s="46"/>
      <c r="M5" s="45"/>
    </row>
    <row r="6" spans="1:28" s="10" customFormat="1" x14ac:dyDescent="0.25">
      <c r="B6" s="13">
        <v>1</v>
      </c>
      <c r="C6" s="27">
        <v>2</v>
      </c>
      <c r="D6" s="13">
        <v>3</v>
      </c>
      <c r="E6" s="23">
        <v>4</v>
      </c>
      <c r="F6" s="13">
        <v>5</v>
      </c>
      <c r="G6" s="13">
        <v>6</v>
      </c>
      <c r="H6" s="34">
        <v>7</v>
      </c>
      <c r="I6" s="27">
        <v>8</v>
      </c>
      <c r="J6" s="34">
        <v>9</v>
      </c>
      <c r="K6" s="34">
        <v>10</v>
      </c>
      <c r="L6" s="34">
        <v>11</v>
      </c>
      <c r="M6" s="34">
        <v>12</v>
      </c>
    </row>
    <row r="7" spans="1:28" ht="105" x14ac:dyDescent="0.25">
      <c r="A7" s="9"/>
      <c r="B7" s="4">
        <f t="shared" ref="B7:B24" si="0">ROW()-6</f>
        <v>1</v>
      </c>
      <c r="C7" s="28" t="s">
        <v>35</v>
      </c>
      <c r="D7" s="1" t="s">
        <v>36</v>
      </c>
      <c r="E7" s="1"/>
      <c r="F7" s="41" t="s">
        <v>90</v>
      </c>
      <c r="G7" s="38" t="s">
        <v>37</v>
      </c>
      <c r="H7" s="36">
        <v>250</v>
      </c>
      <c r="I7" s="36">
        <v>250</v>
      </c>
      <c r="J7" s="35">
        <v>56.57</v>
      </c>
      <c r="K7" s="35">
        <f>J7*I7</f>
        <v>14142.5</v>
      </c>
      <c r="L7" s="35">
        <f>K7*1.18</f>
        <v>16688.149999999998</v>
      </c>
      <c r="M7" s="54" t="s">
        <v>83</v>
      </c>
      <c r="N7" s="9"/>
      <c r="O7" s="9"/>
      <c r="P7" s="9"/>
      <c r="Q7" s="9"/>
      <c r="R7" s="9"/>
      <c r="S7" s="9"/>
      <c r="T7" s="9"/>
      <c r="U7" s="9"/>
      <c r="V7" s="9"/>
      <c r="W7" s="9"/>
      <c r="AB7" s="9"/>
    </row>
    <row r="8" spans="1:28" ht="120" x14ac:dyDescent="0.25">
      <c r="A8" s="9"/>
      <c r="B8" s="4">
        <f t="shared" si="0"/>
        <v>2</v>
      </c>
      <c r="C8" s="28" t="s">
        <v>38</v>
      </c>
      <c r="D8" s="1" t="s">
        <v>39</v>
      </c>
      <c r="E8" s="1"/>
      <c r="F8" s="1" t="s">
        <v>68</v>
      </c>
      <c r="G8" s="38" t="s">
        <v>37</v>
      </c>
      <c r="H8" s="36">
        <v>200</v>
      </c>
      <c r="I8" s="36">
        <v>200</v>
      </c>
      <c r="J8" s="35">
        <v>189.56</v>
      </c>
      <c r="K8" s="35">
        <f t="shared" ref="K8:K24" si="1">J8*I8</f>
        <v>37912</v>
      </c>
      <c r="L8" s="35">
        <f t="shared" ref="L8:L24" si="2">K8*1.18</f>
        <v>44736.159999999996</v>
      </c>
      <c r="M8" s="55"/>
      <c r="N8" s="9"/>
      <c r="O8" s="9"/>
      <c r="P8" s="9"/>
      <c r="Q8" s="9"/>
      <c r="R8" s="9"/>
      <c r="S8" s="9"/>
      <c r="T8" s="9"/>
      <c r="U8" s="9"/>
      <c r="V8" s="9"/>
      <c r="W8" s="9"/>
      <c r="AB8" s="9"/>
    </row>
    <row r="9" spans="1:28" s="9" customFormat="1" ht="120" x14ac:dyDescent="0.25">
      <c r="B9" s="4">
        <f t="shared" si="0"/>
        <v>3</v>
      </c>
      <c r="C9" s="28" t="s">
        <v>40</v>
      </c>
      <c r="D9" s="1" t="s">
        <v>41</v>
      </c>
      <c r="E9" s="1"/>
      <c r="F9" s="1" t="s">
        <v>69</v>
      </c>
      <c r="G9" s="38" t="s">
        <v>37</v>
      </c>
      <c r="H9" s="37">
        <v>178</v>
      </c>
      <c r="I9" s="37">
        <v>178</v>
      </c>
      <c r="J9" s="35">
        <v>10.28</v>
      </c>
      <c r="K9" s="35">
        <f t="shared" si="1"/>
        <v>1829.84</v>
      </c>
      <c r="L9" s="35">
        <f t="shared" si="2"/>
        <v>2159.2111999999997</v>
      </c>
      <c r="M9" s="55"/>
    </row>
    <row r="10" spans="1:28" s="9" customFormat="1" ht="120" x14ac:dyDescent="0.25">
      <c r="B10" s="4">
        <f t="shared" si="0"/>
        <v>4</v>
      </c>
      <c r="C10" s="28" t="s">
        <v>42</v>
      </c>
      <c r="D10" s="1" t="s">
        <v>43</v>
      </c>
      <c r="E10" s="1"/>
      <c r="F10" s="1" t="s">
        <v>68</v>
      </c>
      <c r="G10" s="38" t="s">
        <v>37</v>
      </c>
      <c r="H10" s="36">
        <v>290</v>
      </c>
      <c r="I10" s="36">
        <v>290</v>
      </c>
      <c r="J10" s="35">
        <v>16.48</v>
      </c>
      <c r="K10" s="35">
        <f t="shared" si="1"/>
        <v>4779.2</v>
      </c>
      <c r="L10" s="35">
        <f t="shared" si="2"/>
        <v>5639.4559999999992</v>
      </c>
      <c r="M10" s="55"/>
    </row>
    <row r="11" spans="1:28" ht="120" x14ac:dyDescent="0.25">
      <c r="A11" s="9"/>
      <c r="B11" s="4">
        <f t="shared" si="0"/>
        <v>5</v>
      </c>
      <c r="C11" s="28" t="s">
        <v>44</v>
      </c>
      <c r="D11" s="1" t="s">
        <v>45</v>
      </c>
      <c r="E11" s="1"/>
      <c r="F11" s="1" t="s">
        <v>69</v>
      </c>
      <c r="G11" s="38" t="s">
        <v>37</v>
      </c>
      <c r="H11" s="37">
        <v>700</v>
      </c>
      <c r="I11" s="37">
        <v>700</v>
      </c>
      <c r="J11" s="35">
        <v>15.44</v>
      </c>
      <c r="K11" s="35">
        <f t="shared" si="1"/>
        <v>10808</v>
      </c>
      <c r="L11" s="35">
        <f t="shared" si="2"/>
        <v>12753.439999999999</v>
      </c>
      <c r="M11" s="55"/>
      <c r="N11" s="9"/>
      <c r="O11" s="9"/>
      <c r="P11" s="9"/>
      <c r="Q11" s="9"/>
      <c r="R11" s="9"/>
      <c r="S11" s="9"/>
      <c r="T11" s="9"/>
      <c r="U11" s="9"/>
      <c r="V11" s="9"/>
      <c r="W11" s="9"/>
      <c r="AB11" s="9"/>
    </row>
    <row r="12" spans="1:28" ht="120" x14ac:dyDescent="0.25">
      <c r="A12" s="9"/>
      <c r="B12" s="4">
        <f t="shared" si="0"/>
        <v>6</v>
      </c>
      <c r="C12" s="28" t="s">
        <v>46</v>
      </c>
      <c r="D12" s="1" t="s">
        <v>47</v>
      </c>
      <c r="E12" s="1"/>
      <c r="F12" s="1" t="s">
        <v>68</v>
      </c>
      <c r="G12" s="38" t="s">
        <v>37</v>
      </c>
      <c r="H12" s="36">
        <v>100</v>
      </c>
      <c r="I12" s="36">
        <v>100</v>
      </c>
      <c r="J12" s="35">
        <v>299.77999999999997</v>
      </c>
      <c r="K12" s="35">
        <f t="shared" si="1"/>
        <v>29977.999999999996</v>
      </c>
      <c r="L12" s="35">
        <f t="shared" si="2"/>
        <v>35374.039999999994</v>
      </c>
      <c r="M12" s="55"/>
      <c r="N12" s="9"/>
      <c r="O12" s="9"/>
      <c r="P12" s="9"/>
      <c r="Q12" s="9"/>
      <c r="R12" s="9"/>
      <c r="S12" s="9"/>
      <c r="T12" s="9"/>
      <c r="U12" s="9"/>
      <c r="V12" s="9"/>
      <c r="W12" s="9"/>
      <c r="AB12" s="9"/>
    </row>
    <row r="13" spans="1:28" ht="120" x14ac:dyDescent="0.25">
      <c r="A13" s="9"/>
      <c r="B13" s="4">
        <f t="shared" si="0"/>
        <v>7</v>
      </c>
      <c r="C13" s="28" t="s">
        <v>48</v>
      </c>
      <c r="D13" s="1" t="s">
        <v>75</v>
      </c>
      <c r="E13" s="1"/>
      <c r="F13" s="1" t="s">
        <v>68</v>
      </c>
      <c r="G13" s="38" t="s">
        <v>37</v>
      </c>
      <c r="H13" s="37">
        <v>300</v>
      </c>
      <c r="I13" s="37">
        <v>300</v>
      </c>
      <c r="J13" s="35">
        <v>72.099999999999994</v>
      </c>
      <c r="K13" s="35">
        <f t="shared" si="1"/>
        <v>21630</v>
      </c>
      <c r="L13" s="35">
        <f t="shared" si="2"/>
        <v>25523.399999999998</v>
      </c>
      <c r="M13" s="55"/>
      <c r="N13" s="9"/>
      <c r="O13" s="9"/>
      <c r="P13" s="9"/>
      <c r="Q13" s="9"/>
      <c r="R13" s="9"/>
      <c r="S13" s="9"/>
      <c r="T13" s="9"/>
      <c r="U13" s="9"/>
      <c r="V13" s="9"/>
      <c r="W13" s="9"/>
      <c r="AB13" s="9"/>
    </row>
    <row r="14" spans="1:28" ht="120" x14ac:dyDescent="0.25">
      <c r="A14" s="9"/>
      <c r="B14" s="4">
        <f t="shared" si="0"/>
        <v>8</v>
      </c>
      <c r="C14" s="28" t="s">
        <v>49</v>
      </c>
      <c r="D14" s="1" t="s">
        <v>50</v>
      </c>
      <c r="E14" s="1"/>
      <c r="F14" s="1" t="s">
        <v>68</v>
      </c>
      <c r="G14" s="38" t="s">
        <v>37</v>
      </c>
      <c r="H14" s="37">
        <v>200</v>
      </c>
      <c r="I14" s="37">
        <v>200</v>
      </c>
      <c r="J14" s="35">
        <v>102.49</v>
      </c>
      <c r="K14" s="35">
        <f t="shared" si="1"/>
        <v>20498</v>
      </c>
      <c r="L14" s="35">
        <f t="shared" si="2"/>
        <v>24187.64</v>
      </c>
      <c r="M14" s="55"/>
      <c r="N14" s="9"/>
      <c r="O14" s="9"/>
      <c r="P14" s="9"/>
      <c r="Q14" s="9"/>
      <c r="R14" s="9"/>
      <c r="S14" s="9"/>
      <c r="T14" s="9"/>
      <c r="U14" s="9"/>
      <c r="V14" s="9"/>
      <c r="W14" s="9"/>
      <c r="AB14" s="9"/>
    </row>
    <row r="15" spans="1:28" ht="90" x14ac:dyDescent="0.25">
      <c r="A15" s="9"/>
      <c r="B15" s="4">
        <f t="shared" si="0"/>
        <v>9</v>
      </c>
      <c r="C15" s="28" t="s">
        <v>51</v>
      </c>
      <c r="D15" s="1" t="s">
        <v>76</v>
      </c>
      <c r="E15" s="1"/>
      <c r="F15" s="1" t="s">
        <v>93</v>
      </c>
      <c r="G15" s="38" t="s">
        <v>37</v>
      </c>
      <c r="H15" s="39">
        <v>420</v>
      </c>
      <c r="I15" s="40" t="s">
        <v>87</v>
      </c>
      <c r="J15" s="35">
        <v>31.93</v>
      </c>
      <c r="K15" s="35">
        <f t="shared" si="1"/>
        <v>13410.6</v>
      </c>
      <c r="L15" s="35">
        <f t="shared" si="2"/>
        <v>15824.508</v>
      </c>
      <c r="M15" s="55"/>
      <c r="N15" s="9"/>
      <c r="O15" s="9"/>
      <c r="P15" s="9"/>
      <c r="Q15" s="9"/>
      <c r="R15" s="9"/>
      <c r="S15" s="9"/>
      <c r="T15" s="9"/>
      <c r="U15" s="9"/>
      <c r="V15" s="9"/>
      <c r="W15" s="9"/>
      <c r="AB15" s="9"/>
    </row>
    <row r="16" spans="1:28" s="9" customFormat="1" ht="105" x14ac:dyDescent="0.25">
      <c r="B16" s="4">
        <f t="shared" si="0"/>
        <v>10</v>
      </c>
      <c r="C16" s="28" t="s">
        <v>52</v>
      </c>
      <c r="D16" s="1" t="s">
        <v>53</v>
      </c>
      <c r="E16" s="1"/>
      <c r="F16" s="1" t="s">
        <v>88</v>
      </c>
      <c r="G16" s="38" t="s">
        <v>37</v>
      </c>
      <c r="H16" s="36">
        <v>100</v>
      </c>
      <c r="I16" s="36">
        <v>100</v>
      </c>
      <c r="J16" s="35">
        <v>11.73</v>
      </c>
      <c r="K16" s="35">
        <f t="shared" si="1"/>
        <v>1173</v>
      </c>
      <c r="L16" s="35">
        <f t="shared" si="2"/>
        <v>1384.1399999999999</v>
      </c>
      <c r="M16" s="55"/>
    </row>
    <row r="17" spans="1:28" ht="105" x14ac:dyDescent="0.25">
      <c r="A17" s="9"/>
      <c r="B17" s="4">
        <f t="shared" si="0"/>
        <v>11</v>
      </c>
      <c r="C17" s="28" t="s">
        <v>54</v>
      </c>
      <c r="D17" s="1" t="s">
        <v>55</v>
      </c>
      <c r="E17" s="1"/>
      <c r="F17" s="1" t="s">
        <v>88</v>
      </c>
      <c r="G17" s="38" t="s">
        <v>37</v>
      </c>
      <c r="H17" s="36">
        <v>300</v>
      </c>
      <c r="I17" s="36">
        <v>300</v>
      </c>
      <c r="J17" s="35">
        <v>12.61</v>
      </c>
      <c r="K17" s="35">
        <f t="shared" si="1"/>
        <v>3783</v>
      </c>
      <c r="L17" s="35">
        <f t="shared" si="2"/>
        <v>4463.9399999999996</v>
      </c>
      <c r="M17" s="55"/>
      <c r="N17" s="9"/>
      <c r="O17" s="9"/>
      <c r="P17" s="9"/>
      <c r="Q17" s="9"/>
      <c r="R17" s="9"/>
      <c r="S17" s="9"/>
      <c r="T17" s="9"/>
      <c r="U17" s="9"/>
      <c r="V17" s="9"/>
      <c r="W17" s="9"/>
      <c r="AB17" s="9"/>
    </row>
    <row r="18" spans="1:28" ht="105" x14ac:dyDescent="0.25">
      <c r="A18" s="9"/>
      <c r="B18" s="4">
        <f t="shared" si="0"/>
        <v>12</v>
      </c>
      <c r="C18" s="28" t="s">
        <v>56</v>
      </c>
      <c r="D18" s="1" t="s">
        <v>57</v>
      </c>
      <c r="E18" s="1"/>
      <c r="F18" s="1" t="s">
        <v>70</v>
      </c>
      <c r="G18" s="38" t="s">
        <v>37</v>
      </c>
      <c r="H18" s="36">
        <v>500</v>
      </c>
      <c r="I18" s="36">
        <v>500</v>
      </c>
      <c r="J18" s="35">
        <v>22.91</v>
      </c>
      <c r="K18" s="35">
        <f t="shared" si="1"/>
        <v>11455</v>
      </c>
      <c r="L18" s="35">
        <f t="shared" si="2"/>
        <v>13516.9</v>
      </c>
      <c r="M18" s="55"/>
      <c r="N18" s="9"/>
      <c r="O18" s="9"/>
      <c r="P18" s="9"/>
      <c r="Q18" s="9"/>
      <c r="R18" s="9"/>
      <c r="S18" s="9"/>
      <c r="T18" s="9"/>
      <c r="U18" s="9"/>
      <c r="V18" s="9"/>
      <c r="W18" s="9"/>
      <c r="AB18" s="9"/>
    </row>
    <row r="19" spans="1:28" ht="105" x14ac:dyDescent="0.25">
      <c r="A19" s="9"/>
      <c r="B19" s="4">
        <f t="shared" si="0"/>
        <v>13</v>
      </c>
      <c r="C19" s="28" t="s">
        <v>58</v>
      </c>
      <c r="D19" s="1" t="s">
        <v>59</v>
      </c>
      <c r="E19" s="1"/>
      <c r="F19" s="1" t="s">
        <v>71</v>
      </c>
      <c r="G19" s="38" t="s">
        <v>37</v>
      </c>
      <c r="H19" s="36">
        <v>485</v>
      </c>
      <c r="I19" s="36">
        <v>485</v>
      </c>
      <c r="J19" s="35">
        <v>17.03</v>
      </c>
      <c r="K19" s="35">
        <f t="shared" si="1"/>
        <v>8259.5500000000011</v>
      </c>
      <c r="L19" s="35">
        <f t="shared" si="2"/>
        <v>9746.2690000000002</v>
      </c>
      <c r="M19" s="55"/>
      <c r="N19" s="9"/>
      <c r="O19" s="9"/>
      <c r="P19" s="9"/>
      <c r="Q19" s="9"/>
      <c r="R19" s="9"/>
      <c r="S19" s="9"/>
      <c r="T19" s="9"/>
      <c r="U19" s="9"/>
      <c r="V19" s="9"/>
      <c r="W19" s="9"/>
      <c r="AB19" s="9"/>
    </row>
    <row r="20" spans="1:28" ht="105" x14ac:dyDescent="0.25">
      <c r="A20" s="9"/>
      <c r="B20" s="4">
        <f t="shared" si="0"/>
        <v>14</v>
      </c>
      <c r="C20" s="28" t="s">
        <v>60</v>
      </c>
      <c r="D20" s="1" t="s">
        <v>61</v>
      </c>
      <c r="E20" s="1"/>
      <c r="F20" s="1" t="s">
        <v>70</v>
      </c>
      <c r="G20" s="38" t="s">
        <v>37</v>
      </c>
      <c r="H20" s="36">
        <v>470</v>
      </c>
      <c r="I20" s="36">
        <v>470</v>
      </c>
      <c r="J20" s="35">
        <v>28.15</v>
      </c>
      <c r="K20" s="35">
        <f t="shared" si="1"/>
        <v>13230.5</v>
      </c>
      <c r="L20" s="35">
        <f t="shared" si="2"/>
        <v>15611.99</v>
      </c>
      <c r="M20" s="55"/>
      <c r="N20" s="9"/>
      <c r="O20" s="9"/>
      <c r="P20" s="9"/>
      <c r="Q20" s="9"/>
      <c r="R20" s="9"/>
      <c r="S20" s="9"/>
      <c r="T20" s="9"/>
      <c r="U20" s="9"/>
      <c r="V20" s="9"/>
      <c r="W20" s="9"/>
      <c r="AB20" s="9"/>
    </row>
    <row r="21" spans="1:28" ht="37.15" customHeight="1" x14ac:dyDescent="0.25">
      <c r="A21" s="9"/>
      <c r="B21" s="4">
        <f t="shared" si="0"/>
        <v>15</v>
      </c>
      <c r="C21" s="28" t="s">
        <v>62</v>
      </c>
      <c r="D21" s="1" t="s">
        <v>77</v>
      </c>
      <c r="E21" s="1"/>
      <c r="F21" s="1" t="s">
        <v>91</v>
      </c>
      <c r="G21" s="38" t="s">
        <v>63</v>
      </c>
      <c r="H21" s="36">
        <v>3</v>
      </c>
      <c r="I21" s="36">
        <v>3</v>
      </c>
      <c r="J21" s="35">
        <v>1613.33</v>
      </c>
      <c r="K21" s="35">
        <f t="shared" si="1"/>
        <v>4839.99</v>
      </c>
      <c r="L21" s="35">
        <f t="shared" si="2"/>
        <v>5711.1881999999996</v>
      </c>
      <c r="M21" s="55"/>
      <c r="N21" s="9"/>
      <c r="O21" s="9"/>
      <c r="P21" s="9"/>
      <c r="Q21" s="9"/>
      <c r="R21" s="9"/>
      <c r="S21" s="9"/>
      <c r="T21" s="9"/>
      <c r="U21" s="9"/>
      <c r="V21" s="9"/>
      <c r="W21" s="9"/>
      <c r="AB21" s="9"/>
    </row>
    <row r="22" spans="1:28" ht="105" x14ac:dyDescent="0.25">
      <c r="A22" s="9"/>
      <c r="B22" s="4">
        <f t="shared" si="0"/>
        <v>16</v>
      </c>
      <c r="C22" s="28" t="s">
        <v>64</v>
      </c>
      <c r="D22" s="1" t="s">
        <v>78</v>
      </c>
      <c r="E22" s="1"/>
      <c r="F22" s="1" t="s">
        <v>72</v>
      </c>
      <c r="G22" s="38" t="s">
        <v>37</v>
      </c>
      <c r="H22" s="36">
        <v>100</v>
      </c>
      <c r="I22" s="36">
        <v>100</v>
      </c>
      <c r="J22" s="35">
        <v>127.66</v>
      </c>
      <c r="K22" s="35">
        <f t="shared" si="1"/>
        <v>12766</v>
      </c>
      <c r="L22" s="35">
        <f t="shared" si="2"/>
        <v>15063.88</v>
      </c>
      <c r="M22" s="55"/>
      <c r="N22" s="9"/>
      <c r="O22" s="9"/>
      <c r="P22" s="9"/>
      <c r="Q22" s="9"/>
      <c r="R22" s="9"/>
      <c r="S22" s="9"/>
      <c r="T22" s="9"/>
      <c r="U22" s="9"/>
      <c r="V22" s="9"/>
      <c r="W22" s="9"/>
      <c r="AB22" s="9"/>
    </row>
    <row r="23" spans="1:28" ht="105" x14ac:dyDescent="0.25">
      <c r="A23" s="9"/>
      <c r="B23" s="4">
        <f t="shared" si="0"/>
        <v>17</v>
      </c>
      <c r="C23" s="28" t="s">
        <v>65</v>
      </c>
      <c r="D23" s="1" t="s">
        <v>79</v>
      </c>
      <c r="E23" s="1"/>
      <c r="F23" s="1" t="s">
        <v>72</v>
      </c>
      <c r="G23" s="38" t="s">
        <v>37</v>
      </c>
      <c r="H23" s="36">
        <v>160</v>
      </c>
      <c r="I23" s="36">
        <v>160</v>
      </c>
      <c r="J23" s="35">
        <v>539.26</v>
      </c>
      <c r="K23" s="35">
        <f t="shared" si="1"/>
        <v>86281.600000000006</v>
      </c>
      <c r="L23" s="35">
        <f t="shared" si="2"/>
        <v>101812.288</v>
      </c>
      <c r="M23" s="55"/>
      <c r="N23" s="9"/>
      <c r="O23" s="9"/>
      <c r="P23" s="9"/>
      <c r="Q23" s="9"/>
      <c r="R23" s="9"/>
      <c r="S23" s="9"/>
      <c r="T23" s="9"/>
      <c r="U23" s="9"/>
      <c r="V23" s="9"/>
      <c r="W23" s="9"/>
      <c r="AB23" s="9"/>
    </row>
    <row r="24" spans="1:28" ht="135" x14ac:dyDescent="0.25">
      <c r="A24" s="9"/>
      <c r="B24" s="4">
        <f t="shared" si="0"/>
        <v>18</v>
      </c>
      <c r="C24" s="28" t="s">
        <v>66</v>
      </c>
      <c r="D24" s="1" t="s">
        <v>92</v>
      </c>
      <c r="E24" s="1"/>
      <c r="F24" s="1" t="s">
        <v>89</v>
      </c>
      <c r="G24" s="38" t="s">
        <v>37</v>
      </c>
      <c r="H24" s="36">
        <v>250</v>
      </c>
      <c r="I24" s="36">
        <v>250</v>
      </c>
      <c r="J24" s="35">
        <v>81.56</v>
      </c>
      <c r="K24" s="35">
        <f t="shared" si="1"/>
        <v>20390</v>
      </c>
      <c r="L24" s="35">
        <f t="shared" si="2"/>
        <v>24060.199999999997</v>
      </c>
      <c r="M24" s="56"/>
      <c r="N24" s="9"/>
      <c r="O24" s="9"/>
      <c r="P24" s="9"/>
      <c r="Q24" s="9"/>
      <c r="R24" s="9"/>
      <c r="S24" s="9"/>
      <c r="T24" s="9"/>
      <c r="U24" s="9"/>
      <c r="V24" s="9"/>
      <c r="W24" s="9"/>
      <c r="AB24" s="9"/>
    </row>
    <row r="25" spans="1:28" x14ac:dyDescent="0.25">
      <c r="A25" s="9"/>
      <c r="B25" s="15"/>
      <c r="C25" s="29"/>
      <c r="D25" s="16"/>
      <c r="E25" s="16"/>
      <c r="F25" s="16"/>
      <c r="G25" s="17"/>
      <c r="H25" s="33"/>
      <c r="I25" s="32"/>
      <c r="J25" s="20"/>
      <c r="K25" s="21">
        <f>SUM($K$7:$K$24)</f>
        <v>317166.77999999997</v>
      </c>
      <c r="L25" s="21">
        <f>SUM($L$7:$L$24)</f>
        <v>374256.80040000001</v>
      </c>
      <c r="M25" s="2"/>
      <c r="N25" s="9"/>
      <c r="O25" s="9"/>
      <c r="P25" s="9"/>
      <c r="Q25" s="9"/>
      <c r="R25" s="9"/>
      <c r="S25" s="9"/>
      <c r="T25" s="9"/>
      <c r="U25" s="9"/>
      <c r="V25" s="9"/>
      <c r="W25" s="9"/>
      <c r="AB25" s="9"/>
    </row>
    <row r="26" spans="1:28" x14ac:dyDescent="0.25">
      <c r="A26" s="9"/>
      <c r="B26" s="14"/>
      <c r="C26" s="30"/>
      <c r="D26" s="2"/>
      <c r="E26" s="2"/>
      <c r="F26" s="2"/>
      <c r="G26" s="14"/>
      <c r="H26" s="14"/>
      <c r="I26" s="30"/>
      <c r="J26" s="14"/>
      <c r="K26" s="14" t="s">
        <v>16</v>
      </c>
      <c r="L26" s="19"/>
      <c r="M26" s="2"/>
      <c r="N26" s="9"/>
      <c r="O26" s="9"/>
      <c r="P26" s="9"/>
      <c r="Q26" s="9"/>
      <c r="R26" s="9"/>
      <c r="S26" s="9"/>
      <c r="T26" s="9"/>
      <c r="U26" s="9"/>
      <c r="V26" s="9"/>
      <c r="W26" s="9"/>
      <c r="AB26" s="9"/>
    </row>
    <row r="27" spans="1:28" x14ac:dyDescent="0.25">
      <c r="A27" s="9"/>
      <c r="B27" s="64" t="s">
        <v>84</v>
      </c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9"/>
      <c r="O27" s="9"/>
      <c r="P27" s="9"/>
      <c r="Q27" s="9"/>
      <c r="R27" s="9"/>
      <c r="S27" s="9"/>
      <c r="T27" s="9"/>
      <c r="U27" s="9"/>
      <c r="V27" s="9"/>
      <c r="W27" s="9"/>
      <c r="AB27" s="9"/>
    </row>
    <row r="28" spans="1:28" x14ac:dyDescent="0.25">
      <c r="B28" s="64" t="s">
        <v>3</v>
      </c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</row>
    <row r="29" spans="1:28" x14ac:dyDescent="0.25">
      <c r="B29" s="65" t="s">
        <v>4</v>
      </c>
      <c r="C29" s="65"/>
      <c r="D29" s="65"/>
      <c r="E29" s="42" t="s">
        <v>80</v>
      </c>
      <c r="F29" s="43"/>
      <c r="G29" s="43"/>
      <c r="H29" s="43"/>
      <c r="I29" s="43"/>
      <c r="J29" s="43"/>
      <c r="K29" s="43"/>
      <c r="L29" s="43"/>
      <c r="M29" s="58"/>
    </row>
    <row r="30" spans="1:28" ht="32.1" customHeight="1" x14ac:dyDescent="0.25">
      <c r="B30" s="65" t="s">
        <v>5</v>
      </c>
      <c r="C30" s="65"/>
      <c r="D30" s="65"/>
      <c r="E30" s="61" t="s">
        <v>81</v>
      </c>
      <c r="F30" s="62"/>
      <c r="G30" s="62"/>
      <c r="H30" s="62"/>
      <c r="I30" s="62"/>
      <c r="J30" s="62"/>
      <c r="K30" s="62"/>
      <c r="L30" s="62"/>
      <c r="M30" s="63"/>
      <c r="N30" s="2"/>
      <c r="O30" s="2"/>
      <c r="P30" s="2"/>
      <c r="Q30" s="2"/>
      <c r="R30" s="2"/>
      <c r="S30" s="2"/>
    </row>
    <row r="31" spans="1:28" ht="15" customHeight="1" x14ac:dyDescent="0.25">
      <c r="A31" s="9"/>
      <c r="B31" s="65" t="s">
        <v>6</v>
      </c>
      <c r="C31" s="65"/>
      <c r="D31" s="65"/>
      <c r="E31" s="42" t="s">
        <v>67</v>
      </c>
      <c r="F31" s="43"/>
      <c r="G31" s="43"/>
      <c r="H31" s="43"/>
      <c r="I31" s="43"/>
      <c r="J31" s="43"/>
      <c r="K31" s="43"/>
      <c r="L31" s="43"/>
      <c r="M31" s="43"/>
      <c r="N31" s="9"/>
    </row>
    <row r="32" spans="1:28" x14ac:dyDescent="0.25">
      <c r="A32" s="9"/>
      <c r="B32" s="66" t="s">
        <v>19</v>
      </c>
      <c r="C32" s="67"/>
      <c r="D32" s="68"/>
      <c r="E32" s="42" t="s">
        <v>18</v>
      </c>
      <c r="F32" s="43"/>
      <c r="G32" s="43"/>
      <c r="H32" s="43"/>
      <c r="I32" s="43"/>
      <c r="J32" s="43"/>
      <c r="K32" s="43"/>
      <c r="L32" s="43"/>
      <c r="M32" s="58"/>
      <c r="N32" s="9"/>
    </row>
    <row r="33" spans="1:28" x14ac:dyDescent="0.25">
      <c r="A33" s="9"/>
      <c r="B33" s="66" t="s">
        <v>20</v>
      </c>
      <c r="C33" s="67"/>
      <c r="D33" s="68"/>
      <c r="E33" s="42" t="s">
        <v>21</v>
      </c>
      <c r="F33" s="43"/>
      <c r="G33" s="43"/>
      <c r="H33" s="43"/>
      <c r="I33" s="43"/>
      <c r="J33" s="43"/>
      <c r="K33" s="43"/>
      <c r="L33" s="43"/>
      <c r="M33" s="58"/>
      <c r="N33" s="9"/>
      <c r="O33" s="9"/>
      <c r="P33" s="9"/>
      <c r="Q33" s="9"/>
      <c r="R33" s="9"/>
      <c r="S33" s="9"/>
      <c r="T33" s="9"/>
      <c r="U33" s="9"/>
      <c r="V33" s="9"/>
      <c r="W33" s="9"/>
      <c r="AB33" s="9"/>
    </row>
    <row r="34" spans="1:28" x14ac:dyDescent="0.25">
      <c r="B34" s="65" t="s">
        <v>7</v>
      </c>
      <c r="C34" s="65"/>
      <c r="D34" s="65"/>
      <c r="E34" s="42" t="s">
        <v>86</v>
      </c>
      <c r="F34" s="43"/>
      <c r="G34" s="43"/>
      <c r="H34" s="43"/>
      <c r="I34" s="43"/>
      <c r="J34" s="43"/>
      <c r="K34" s="43"/>
      <c r="L34" s="43"/>
      <c r="M34" s="58"/>
      <c r="O34" s="9"/>
      <c r="P34" s="9"/>
      <c r="Q34" s="9"/>
      <c r="R34" s="9"/>
      <c r="S34" s="9"/>
      <c r="T34" s="9"/>
      <c r="U34" s="9"/>
      <c r="V34" s="9"/>
      <c r="W34" s="9"/>
      <c r="AB34" s="9"/>
    </row>
    <row r="35" spans="1:28" x14ac:dyDescent="0.25">
      <c r="B35" s="65" t="s">
        <v>8</v>
      </c>
      <c r="C35" s="65"/>
      <c r="D35" s="65"/>
      <c r="E35" s="42" t="s">
        <v>85</v>
      </c>
      <c r="F35" s="43"/>
      <c r="G35" s="43"/>
      <c r="H35" s="43"/>
      <c r="I35" s="43"/>
      <c r="J35" s="43"/>
      <c r="K35" s="43"/>
      <c r="L35" s="43"/>
      <c r="M35" s="58"/>
    </row>
    <row r="36" spans="1:28" x14ac:dyDescent="0.25">
      <c r="A36" s="9"/>
      <c r="B36" s="9"/>
      <c r="D36" s="9"/>
      <c r="F36" s="9"/>
      <c r="G36" s="9"/>
      <c r="H36" s="9"/>
      <c r="J36" s="9"/>
      <c r="K36" s="9"/>
      <c r="L36" s="9"/>
      <c r="M36" s="9"/>
      <c r="N36" s="9"/>
    </row>
    <row r="37" spans="1:28" x14ac:dyDescent="0.25">
      <c r="B37" t="s">
        <v>10</v>
      </c>
      <c r="O37" s="9"/>
      <c r="P37" s="9"/>
      <c r="Q37" s="9"/>
      <c r="R37" s="9"/>
      <c r="S37" s="9"/>
      <c r="T37" s="9"/>
      <c r="U37" s="9"/>
      <c r="V37" s="9"/>
      <c r="W37" s="9"/>
      <c r="AB37" s="9"/>
    </row>
    <row r="38" spans="1:28" x14ac:dyDescent="0.25">
      <c r="D38" s="3" t="str">
        <f>Query2_USERN</f>
        <v>Фаткуллина Гульнара Рифатовна</v>
      </c>
      <c r="E38" s="3"/>
    </row>
    <row r="39" spans="1:28" x14ac:dyDescent="0.25">
      <c r="B39" t="s">
        <v>11</v>
      </c>
      <c r="D39" s="3" t="str">
        <f>Query2_USERT</f>
        <v>(347)221-56-63</v>
      </c>
      <c r="E39" s="3"/>
    </row>
    <row r="40" spans="1:28" x14ac:dyDescent="0.25">
      <c r="D40" s="3"/>
      <c r="E40" s="3"/>
    </row>
  </sheetData>
  <mergeCells count="30">
    <mergeCell ref="E34:M34"/>
    <mergeCell ref="E35:M35"/>
    <mergeCell ref="E4:E5"/>
    <mergeCell ref="E29:M29"/>
    <mergeCell ref="E30:M30"/>
    <mergeCell ref="E32:M32"/>
    <mergeCell ref="B27:M27"/>
    <mergeCell ref="E33:M33"/>
    <mergeCell ref="B34:D34"/>
    <mergeCell ref="B35:D35"/>
    <mergeCell ref="B29:D29"/>
    <mergeCell ref="B28:M28"/>
    <mergeCell ref="B33:D33"/>
    <mergeCell ref="B30:D30"/>
    <mergeCell ref="B32:D32"/>
    <mergeCell ref="B31:D31"/>
    <mergeCell ref="E31:M31"/>
    <mergeCell ref="B2:M2"/>
    <mergeCell ref="B4:B5"/>
    <mergeCell ref="D4:D5"/>
    <mergeCell ref="L4:L5"/>
    <mergeCell ref="M4:M5"/>
    <mergeCell ref="F4:F5"/>
    <mergeCell ref="G4:G5"/>
    <mergeCell ref="H4:I4"/>
    <mergeCell ref="C4:C5"/>
    <mergeCell ref="K4:K5"/>
    <mergeCell ref="J4:J5"/>
    <mergeCell ref="M7:M24"/>
    <mergeCell ref="F3:J3"/>
  </mergeCells>
  <pageMargins left="0.78740157480314965" right="0.39370078740157483" top="0.78740157480314965" bottom="0.39370078740157483" header="0.31496062992125984" footer="0.31496062992125984"/>
  <pageSetup paperSize="9" scale="63" orientation="landscape" r:id="rId1"/>
  <headerFooter>
    <oddFooter>&amp;C&amp;P</oddFooter>
  </headerFooter>
  <rowBreaks count="1" manualBreakCount="1">
    <brk id="18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4" t="s">
        <v>24</v>
      </c>
      <c r="B5" t="e">
        <f>XLR_ERRNAME</f>
        <v>#NAME?</v>
      </c>
    </row>
    <row r="6" spans="1:19" x14ac:dyDescent="0.25">
      <c r="A6" t="s">
        <v>25</v>
      </c>
      <c r="B6">
        <v>10779</v>
      </c>
      <c r="C6" s="25" t="s">
        <v>26</v>
      </c>
      <c r="D6">
        <v>6403</v>
      </c>
      <c r="E6" s="25" t="s">
        <v>27</v>
      </c>
      <c r="F6" s="25" t="s">
        <v>28</v>
      </c>
      <c r="G6" s="25" t="s">
        <v>29</v>
      </c>
      <c r="H6" s="25" t="s">
        <v>29</v>
      </c>
      <c r="I6" s="25" t="s">
        <v>29</v>
      </c>
      <c r="J6" s="25" t="s">
        <v>27</v>
      </c>
      <c r="K6" s="25" t="s">
        <v>30</v>
      </c>
      <c r="L6" s="25" t="s">
        <v>31</v>
      </c>
      <c r="M6" s="25" t="s">
        <v>32</v>
      </c>
      <c r="N6" s="25" t="s">
        <v>29</v>
      </c>
      <c r="O6">
        <v>1514</v>
      </c>
      <c r="P6" s="25" t="s">
        <v>33</v>
      </c>
      <c r="Q6">
        <v>0</v>
      </c>
      <c r="R6" s="25" t="s">
        <v>29</v>
      </c>
      <c r="S6" s="25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Данилова Татьяна Владимировна</cp:lastModifiedBy>
  <cp:lastPrinted>2015-05-20T03:58:43Z</cp:lastPrinted>
  <dcterms:created xsi:type="dcterms:W3CDTF">2013-12-19T08:11:42Z</dcterms:created>
  <dcterms:modified xsi:type="dcterms:W3CDTF">2015-05-20T04:00:14Z</dcterms:modified>
</cp:coreProperties>
</file>