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C:\Users\r.migranova\Documents\Закупки\2015 г\Проволока оцинкованная, катанка\"/>
    </mc:Choice>
  </mc:AlternateContent>
  <bookViews>
    <workbookView xWindow="0" yWindow="0" windowWidth="21600" windowHeight="9735"/>
  </bookViews>
  <sheets>
    <sheet name="Спецификация к пр 1,2" sheetId="1" r:id="rId1"/>
    <sheet name="График поставки к пр 1,2" sheetId="3" r:id="rId2"/>
    <sheet name="XLR_NoRangeSheet" sheetId="2" state="veryHidden" r:id="rId3"/>
  </sheets>
  <externalReferences>
    <externalReference r:id="rId4"/>
  </externalReferences>
  <definedNames>
    <definedName name="Query1">'Спецификация к пр 1,2'!$A$7:$AB$10</definedName>
    <definedName name="Query1_NOTE" hidden="1">[1]XLR_NoRangeSheet!$J$6</definedName>
    <definedName name="Query1_PRIL_NOMER" hidden="1">[1]XLR_NoRangeSheet!$S$6</definedName>
    <definedName name="Query1_TIPNAME" hidden="1">[1]XLR_NoRangeSheet!$R$6</definedName>
    <definedName name="Query1_UA2NAME" hidden="1">[1]XLR_NoRangeSheet!$P$6</definedName>
    <definedName name="Query2_ADRES" hidden="1">XLR_NoRangeSheet!$C$6</definedName>
    <definedName name="Query2_EMAIL" hidden="1">XLR_NoRangeSheet!$H$6</definedName>
    <definedName name="Query2_KURATOR" hidden="1">XLR_NoRangeSheet!$F$6</definedName>
    <definedName name="Query2_NAME_LOTA" hidden="1">XLR_NoRangeSheet!$E$6</definedName>
    <definedName name="Query2_NLOTA" hidden="1">XLR_NoRangeSheet!$B$6</definedName>
    <definedName name="Query2_NOTE" hidden="1">XLR_NoRangeSheet!$J$6</definedName>
    <definedName name="Query2_NPO" hidden="1">XLR_NoRangeSheet!$I$6</definedName>
    <definedName name="Query2_PRIL_NOMER" hidden="1">XLR_NoRangeSheet!$S$6</definedName>
    <definedName name="Query2_SROK" hidden="1">XLR_NoRangeSheet!$K$6</definedName>
    <definedName name="Query2_TEL" hidden="1">XLR_NoRangeSheet!$G$6</definedName>
    <definedName name="Query2_TIP" hidden="1">XLR_NoRangeSheet!$Q$6</definedName>
    <definedName name="Query2_TIPNAME" hidden="1">XLR_NoRangeSheet!$R$6</definedName>
    <definedName name="Query2_UA2" hidden="1">XLR_NoRangeSheet!$O$6</definedName>
    <definedName name="Query2_UA2NAME" hidden="1">XLR_NoRangeSheet!$P$6</definedName>
    <definedName name="Query2_USERE" hidden="1">XLR_NoRangeSheet!$N$6</definedName>
    <definedName name="Query2_USERN" hidden="1">XLR_NoRangeSheet!$L$6</definedName>
    <definedName name="Query2_USERT" hidden="1">XLR_NoRangeSheet!$M$6</definedName>
    <definedName name="Query2_VCODE" hidden="1">XLR_NoRangeSheet!$D$6</definedName>
    <definedName name="Query3">'Спецификация к пр 1,2'!$A$14:$N$14</definedName>
    <definedName name="XLR_ERRNAMESTR" hidden="1">XLR_NoRangeSheet!$B$5</definedName>
    <definedName name="XLR_VERSION" hidden="1">XLR_NoRangeSheet!$A$5</definedName>
    <definedName name="_xlnm.Print_Area" localSheetId="1">'График поставки к пр 1,2'!$A$1:$I$37</definedName>
  </definedNames>
  <calcPr calcId="152511"/>
</workbook>
</file>

<file path=xl/calcChain.xml><?xml version="1.0" encoding="utf-8"?>
<calcChain xmlns="http://schemas.openxmlformats.org/spreadsheetml/2006/main">
  <c r="K9" i="1" l="1"/>
  <c r="L9" i="1" s="1"/>
  <c r="L8" i="1"/>
  <c r="L7" i="1" l="1"/>
  <c r="L10" i="1" s="1"/>
  <c r="G32" i="3" l="1"/>
  <c r="F32" i="3"/>
  <c r="E32" i="3"/>
  <c r="B31" i="3"/>
  <c r="B30" i="3"/>
  <c r="B29" i="3"/>
  <c r="B28" i="3"/>
  <c r="B27" i="3"/>
  <c r="B26" i="3"/>
  <c r="B25" i="3"/>
  <c r="B24" i="3"/>
  <c r="B23" i="3"/>
  <c r="B22" i="3"/>
  <c r="B21" i="3"/>
  <c r="B20" i="3"/>
  <c r="B19" i="3"/>
  <c r="B18" i="3"/>
  <c r="B17" i="3"/>
  <c r="B16" i="3"/>
  <c r="B15" i="3"/>
  <c r="B14" i="3"/>
  <c r="B13" i="3"/>
  <c r="B12" i="3"/>
  <c r="B11" i="3"/>
  <c r="B10" i="3"/>
  <c r="B9" i="3"/>
  <c r="B8" i="3"/>
  <c r="C4" i="3"/>
  <c r="I3" i="3"/>
  <c r="I2" i="3"/>
  <c r="K10" i="1" l="1"/>
  <c r="B9" i="1"/>
  <c r="B8" i="1"/>
  <c r="B7" i="1"/>
  <c r="B5" i="2"/>
  <c r="D25" i="1"/>
  <c r="D24" i="1"/>
  <c r="D23" i="1"/>
</calcChain>
</file>

<file path=xl/sharedStrings.xml><?xml version="1.0" encoding="utf-8"?>
<sst xmlns="http://schemas.openxmlformats.org/spreadsheetml/2006/main" count="177" uniqueCount="75">
  <si>
    <t>№ п.п.</t>
  </si>
  <si>
    <t>Описание</t>
  </si>
  <si>
    <t>Адрес поставки</t>
  </si>
  <si>
    <t>Объем может быть изменен на 30% без изменения стоимости единицы</t>
  </si>
  <si>
    <t>Требуемые сроки поставки:</t>
  </si>
  <si>
    <t>Транспортировка товара:</t>
  </si>
  <si>
    <t>Особые условия</t>
  </si>
  <si>
    <t>Инициатор закупки:</t>
  </si>
  <si>
    <t>Контактное лицо по тех. Вопросам</t>
  </si>
  <si>
    <t>СПЕЦИФИКАЦИЯ</t>
  </si>
  <si>
    <t>Исполнитель:</t>
  </si>
  <si>
    <t>тел.</t>
  </si>
  <si>
    <t>эл.почта</t>
  </si>
  <si>
    <t>Eд.изм</t>
  </si>
  <si>
    <t>Наименование товара</t>
  </si>
  <si>
    <t>II кв.</t>
  </si>
  <si>
    <t>III кв.</t>
  </si>
  <si>
    <t>Итого</t>
  </si>
  <si>
    <t>Цена за единицу измерения без НДС, включая стоимость тары и доставку, рубли РФ</t>
  </si>
  <si>
    <t>Сумма без НДС, включая стоимость тары и доставку, рубли РФ</t>
  </si>
  <si>
    <t>Сумма в том числе НДС, включая стоимость тары и доставку, рубли РФ</t>
  </si>
  <si>
    <t>ЛОТ</t>
  </si>
  <si>
    <t>Гарантийные обязательства</t>
  </si>
  <si>
    <t xml:space="preserve">Срок службы </t>
  </si>
  <si>
    <t>Номенклатура</t>
  </si>
  <si>
    <t>4.2, Developer  (build 122-D7)</t>
  </si>
  <si>
    <t>Query2</t>
  </si>
  <si>
    <t>Республика Башкортостан</t>
  </si>
  <si>
    <t>Поставка оцинкованной проволоки , катанки</t>
  </si>
  <si>
    <t>Шиц Д.В., тел. 2215597, эл.почта:</t>
  </si>
  <si>
    <t>2215597</t>
  </si>
  <si>
    <t/>
  </si>
  <si>
    <t>31.12.2015</t>
  </si>
  <si>
    <t>Ахметзянова Венера Фанитовна</t>
  </si>
  <si>
    <t>(347)221-56-61</t>
  </si>
  <si>
    <t>Отдел организации эксплуатации систем коммутации и сетей доступа</t>
  </si>
  <si>
    <t>Приложение 1.1</t>
  </si>
  <si>
    <t>6188</t>
  </si>
  <si>
    <t>КАТАНКА 6,5</t>
  </si>
  <si>
    <t>т</t>
  </si>
  <si>
    <t>24928</t>
  </si>
  <si>
    <t>ПРОВОЛОКА ОЦИНКОВ  3ММ</t>
  </si>
  <si>
    <t>5423</t>
  </si>
  <si>
    <t>Катанка d -6,5 горячекатаная применяется для увязки  столба и приставки  при строительстве  воздушных линий связи. Катанку изготавляют в соответствии с требованиями настоящего стандарта по технологическому регламенту, утвержденному в установленном порядкее.  Катанку изготавливают гладкой   из арматурной стали класса A-I (A240).Предельные отклонения диаметра гладких профилей должны соответствовать ГОСТ 2590-88 для обычной точности прокатки.Марка стали Ст3кп, Ст3пс, Ст3сп .Химический состав арматурной углердистой стали должен соответствовать ГОСТ 380-88,Механические требования испытание на изгиб и в холодном состоянии составляет 180С  . На поверхности катанки не должно быть раскатанных трещин, прокатных плен, закатов, усов и раскатанных загрязнений. Не допускаются отпечатки, рябизна, раскатанные пузыри и риски, отдельные мелкие плены, выводящие размеры катанки за предельные отклонения по диаметру.Катанку изготовляют в мотках, состоящих из одного непрерывного отрезка. Витки катанки в мотках должны быть уложены без перепутывания .Каждая партия сопровождается документом о качестве.</t>
  </si>
  <si>
    <t>Проволока оцинкованная  термообработанная применяется для  подвешевания   телефонного кабеля  на опорах и стойках.
 Проволока диаметром 3 мм, термически обработанная, повышенной точности, светлая: проволока 3 О1Ц  ГОСТ 3282-74
Проволока должна изготовлятьься в соответствии с требованиями настоящего стандарта по технологическому регламенту, утвержденному в установленном порядке, из катанки класса II по ОСТ-14-15-193-86 или другой нормативно-технической документации. Допускается изготовление проволоки из никоуглеродистых марок стали СТ1ЮПС и катанки по ГОСТ 4231-70. Механические свойства проволоки должны соответствовать диаметру 3 проволоки Временное сопротивление разрыву, Н/мм2 (кгс/мм2), для проволоки термически обработанной  с покрытием должно составлять 340-350 ,
Относительное удлинение не менее 18% , для термически обработанной проволоки с покрытием .На поверхности оцинкованной проволоки не должно быть мест, не покрытых цинком, черных пятен. Допускаются отдельные наплывы цинка, величина которых не должна быть более половины предельного отклонения от фактического диаметра проволоки .регламентированным относительным удлинением. Цинковое покрытие должно быть прочным и не должно растрескиваться и отслаиваться при спиральной навивке проволоки.
Проволока должна изготовляться в мотках или на катушках. Намотка проволоки должна производиться правильными рядами без перепутывания витков и обеспечивать свободное сматывание проволоки с катушек и мотков.
Допускаются мотки проволоки в бухты по 80-100 кг, с биркой  завода изготовителя   условное обозначение проволоки , массу нетто партии . Наличие сертификатов качества.</t>
  </si>
  <si>
    <t>Приложение 1.2</t>
  </si>
  <si>
    <t>График доставки</t>
  </si>
  <si>
    <t>2 кв</t>
  </si>
  <si>
    <t>Филиал</t>
  </si>
  <si>
    <t>Адрес и контактное лицо</t>
  </si>
  <si>
    <t>Апрель</t>
  </si>
  <si>
    <t>Июнь</t>
  </si>
  <si>
    <t>Август</t>
  </si>
  <si>
    <t>Белорецкий МУЭС</t>
  </si>
  <si>
    <t>Бирский МУЭС</t>
  </si>
  <si>
    <t>Мелеузовский МУЭС</t>
  </si>
  <si>
    <t>Месягутовский МУЭС</t>
  </si>
  <si>
    <t>Сибайский МУЭС</t>
  </si>
  <si>
    <t>Стерлитамакский МУЭС</t>
  </si>
  <si>
    <t>Туймазинский МУЭС</t>
  </si>
  <si>
    <t>Центр технической эксплуатации</t>
  </si>
  <si>
    <t xml:space="preserve">Приложение 1.2 </t>
  </si>
  <si>
    <t xml:space="preserve"> </t>
  </si>
  <si>
    <t xml:space="preserve">осуществляется  за счет поставщика автомобильным транспортом </t>
  </si>
  <si>
    <t xml:space="preserve">наличие паспорта качества </t>
  </si>
  <si>
    <t xml:space="preserve">не менее 12 месяцев </t>
  </si>
  <si>
    <t xml:space="preserve">не менее 24 месяцев </t>
  </si>
  <si>
    <t xml:space="preserve"> ОМТ ОАО Башинформсвязь </t>
  </si>
  <si>
    <t>Шиц Д.В тел 8/347/2215597</t>
  </si>
  <si>
    <t>Проволока оцинкованная термообработанная применяется для  подвешевания   телефонного кабеля  на опорах и стойках.
 Проволока диаметром 4 мм, термически обработанная, повышенной точности, светлая: проволока d-4 О1Ц ГОСТ 3282-74
Проволока должна изготовлятьься в соответствии с требованиями настоящего стандарта по технологическому регламенту, утвержденному в установленном порядке, из катанки класса II по ОСТ-14-15-193-86 или другой нормативно-технической документации. Допускается изготовление проволоки из никоуглеродистых марок стали Ст1ЮПС и катанки по ГОСТ 4231-70. Механические свойства проволоки должны соответствовать диаметру 4 проволоки Временное сопротивление разрыву, Н/мм2 (кгс/мм2), для проволоки термически обработанной  с покрытием должно составлять 340-350 ,
Относительное удлинение не менее 18-20% , для термически обработанной проволоки с покрытием .На поверхности оцинкованной проволоки не должно быть мест, не покрытых цинком, черных пятен.</t>
  </si>
  <si>
    <t>ПРОВОЛОКА ОЦИНКОВ. 4ММ</t>
  </si>
  <si>
    <t xml:space="preserve">ПРОВОЛОКА ОЦИНКОВ. 4ММ </t>
  </si>
  <si>
    <t xml:space="preserve">3кв </t>
  </si>
  <si>
    <t>г. Уфа, ул. Каспийская, д.14; Иксанова Ф.С тел 89053527779.</t>
  </si>
  <si>
    <t>2 кв до 15 апреля , 3 кв до 10 июля 2015г</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</si>
</sst>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_р_."/>
    <numFmt numFmtId="165" formatCode="0.000"/>
  </numFmts>
  <fonts count="6" x14ac:knownFonts="1">
    <font>
      <sz val="11"/>
      <color theme="1"/>
      <name val="Calibri"/>
      <family val="2"/>
      <charset val="204"/>
      <scheme val="minor"/>
    </font>
    <font>
      <sz val="10"/>
      <name val="Arial Cyr"/>
      <charset val="204"/>
    </font>
    <font>
      <b/>
      <sz val="11"/>
      <color theme="1"/>
      <name val="Calibri"/>
      <family val="2"/>
      <charset val="204"/>
      <scheme val="minor"/>
    </font>
    <font>
      <sz val="11"/>
      <color theme="1"/>
      <name val="Times New Roman"/>
      <family val="1"/>
      <charset val="204"/>
    </font>
    <font>
      <sz val="11"/>
      <name val="Calibri"/>
      <family val="2"/>
      <charset val="204"/>
      <scheme val="minor"/>
    </font>
    <font>
      <b/>
      <sz val="12"/>
      <color theme="1"/>
      <name val="Calibri"/>
      <family val="2"/>
      <charset val="204"/>
      <scheme val="minor"/>
    </font>
  </fonts>
  <fills count="2">
    <fill>
      <patternFill patternType="none"/>
    </fill>
    <fill>
      <patternFill patternType="gray125"/>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s>
  <cellStyleXfs count="2">
    <xf numFmtId="0" fontId="0" fillId="0" borderId="0"/>
    <xf numFmtId="0" fontId="1" fillId="0" borderId="0"/>
  </cellStyleXfs>
  <cellXfs count="70">
    <xf numFmtId="0" fontId="0" fillId="0" borderId="0" xfId="0"/>
    <xf numFmtId="0" fontId="0" fillId="0" borderId="1" xfId="0" applyBorder="1" applyAlignment="1">
      <alignment vertical="top" wrapText="1"/>
    </xf>
    <xf numFmtId="0" fontId="0" fillId="0" borderId="0" xfId="0" applyBorder="1" applyAlignment="1">
      <alignment vertical="top" wrapText="1"/>
    </xf>
    <xf numFmtId="0" fontId="0" fillId="0" borderId="0" xfId="0" applyAlignment="1">
      <alignment horizontal="left"/>
    </xf>
    <xf numFmtId="0" fontId="0" fillId="0" borderId="1" xfId="0" applyBorder="1" applyAlignment="1">
      <alignment vertical="top"/>
    </xf>
    <xf numFmtId="164" fontId="0" fillId="0" borderId="1" xfId="0" applyNumberFormat="1" applyBorder="1" applyAlignment="1">
      <alignment horizontal="right" vertical="top" wrapText="1"/>
    </xf>
    <xf numFmtId="0" fontId="0" fillId="0" borderId="1" xfId="0" applyBorder="1" applyAlignment="1">
      <alignment horizontal="center" vertical="top"/>
    </xf>
    <xf numFmtId="0" fontId="0" fillId="0" borderId="0" xfId="0"/>
    <xf numFmtId="0" fontId="3" fillId="0" borderId="2" xfId="0" applyFont="1" applyBorder="1" applyAlignment="1">
      <alignment horizontal="center" vertical="top" wrapText="1"/>
    </xf>
    <xf numFmtId="0" fontId="0" fillId="0" borderId="0" xfId="0"/>
    <xf numFmtId="0" fontId="0" fillId="0" borderId="0" xfId="0"/>
    <xf numFmtId="0" fontId="0" fillId="0" borderId="0" xfId="0" applyFont="1"/>
    <xf numFmtId="0" fontId="0" fillId="0" borderId="0" xfId="0" applyFont="1" applyAlignment="1">
      <alignment horizontal="left"/>
    </xf>
    <xf numFmtId="0" fontId="0" fillId="0" borderId="0" xfId="0" applyFont="1" applyAlignment="1">
      <alignment vertical="center" wrapText="1"/>
    </xf>
    <xf numFmtId="0" fontId="0" fillId="0" borderId="1" xfId="0" applyFont="1" applyBorder="1" applyAlignment="1">
      <alignment horizontal="center"/>
    </xf>
    <xf numFmtId="0" fontId="0" fillId="0" borderId="0" xfId="0" applyBorder="1"/>
    <xf numFmtId="0" fontId="0" fillId="0" borderId="3" xfId="0" applyBorder="1"/>
    <xf numFmtId="0" fontId="0" fillId="0" borderId="4" xfId="0" applyBorder="1" applyAlignment="1">
      <alignment vertical="top" wrapText="1"/>
    </xf>
    <xf numFmtId="0" fontId="0" fillId="0" borderId="4" xfId="0" applyBorder="1"/>
    <xf numFmtId="0" fontId="0" fillId="0" borderId="0" xfId="0" applyAlignment="1">
      <alignment horizontal="right"/>
    </xf>
    <xf numFmtId="164" fontId="0" fillId="0" borderId="4" xfId="0" applyNumberFormat="1" applyBorder="1"/>
    <xf numFmtId="164" fontId="0" fillId="0" borderId="1" xfId="0" applyNumberFormat="1" applyBorder="1" applyAlignment="1">
      <alignment horizontal="right"/>
    </xf>
    <xf numFmtId="0" fontId="2" fillId="0" borderId="0" xfId="0" applyFont="1" applyAlignment="1">
      <alignment horizontal="left"/>
    </xf>
    <xf numFmtId="49" fontId="0" fillId="0" borderId="1" xfId="0" applyNumberFormat="1" applyBorder="1" applyAlignment="1">
      <alignment horizontal="left" vertical="top"/>
    </xf>
    <xf numFmtId="0" fontId="0" fillId="0" borderId="1" xfId="0" applyFont="1" applyBorder="1" applyAlignment="1">
      <alignment horizontal="center"/>
    </xf>
    <xf numFmtId="0" fontId="0" fillId="0" borderId="0" xfId="0" applyBorder="1" applyAlignment="1">
      <alignment horizontal="center"/>
    </xf>
    <xf numFmtId="0" fontId="0" fillId="0" borderId="0" xfId="0" applyBorder="1" applyAlignment="1">
      <alignment horizontal="left"/>
    </xf>
    <xf numFmtId="0" fontId="0" fillId="0" borderId="0" xfId="0" quotePrefix="1"/>
    <xf numFmtId="49" fontId="0" fillId="0" borderId="0" xfId="0" applyNumberFormat="1"/>
    <xf numFmtId="0" fontId="0" fillId="0" borderId="1" xfId="0" applyFont="1" applyBorder="1" applyAlignment="1">
      <alignment horizontal="center"/>
    </xf>
    <xf numFmtId="0" fontId="0" fillId="0" borderId="1" xfId="0" applyFont="1" applyBorder="1" applyAlignment="1">
      <alignment horizontal="center"/>
    </xf>
    <xf numFmtId="0" fontId="5" fillId="0" borderId="0" xfId="0" applyFont="1" applyAlignment="1"/>
    <xf numFmtId="0" fontId="5" fillId="0" borderId="0" xfId="0" applyFont="1" applyAlignment="1">
      <alignment horizontal="center"/>
    </xf>
    <xf numFmtId="164" fontId="0" fillId="0" borderId="1" xfId="0" applyNumberFormat="1" applyBorder="1" applyAlignment="1">
      <alignment horizontal="center" vertical="top" wrapText="1"/>
    </xf>
    <xf numFmtId="0" fontId="2" fillId="0" borderId="4" xfId="0" applyFont="1" applyBorder="1"/>
    <xf numFmtId="0" fontId="0" fillId="0" borderId="0" xfId="0" applyBorder="1" applyAlignment="1"/>
    <xf numFmtId="0" fontId="0" fillId="0" borderId="1" xfId="0" applyFont="1" applyBorder="1" applyAlignment="1">
      <alignment horizontal="center"/>
    </xf>
    <xf numFmtId="0" fontId="0" fillId="0" borderId="1" xfId="0" applyNumberFormat="1" applyBorder="1" applyAlignment="1">
      <alignment horizontal="left" vertical="top"/>
    </xf>
    <xf numFmtId="0" fontId="2" fillId="0" borderId="7" xfId="0" applyFont="1" applyBorder="1" applyAlignment="1">
      <alignment horizontal="center"/>
    </xf>
    <xf numFmtId="49" fontId="2" fillId="0" borderId="0" xfId="0" applyNumberFormat="1" applyFont="1" applyBorder="1" applyAlignment="1">
      <alignment horizontal="center"/>
    </xf>
    <xf numFmtId="165" fontId="0" fillId="0" borderId="1" xfId="0" applyNumberFormat="1" applyFont="1" applyBorder="1" applyAlignment="1">
      <alignment horizontal="center" vertical="center"/>
    </xf>
    <xf numFmtId="0" fontId="0" fillId="0" borderId="1" xfId="0" applyFont="1" applyBorder="1" applyAlignment="1">
      <alignment horizontal="center" vertical="center"/>
    </xf>
    <xf numFmtId="0" fontId="0" fillId="0" borderId="1" xfId="0" applyNumberFormat="1" applyFont="1" applyBorder="1" applyAlignment="1">
      <alignment horizontal="center" vertical="center"/>
    </xf>
    <xf numFmtId="0" fontId="0" fillId="0" borderId="0" xfId="0" applyAlignment="1">
      <alignment horizontal="right"/>
    </xf>
    <xf numFmtId="0" fontId="2" fillId="0" borderId="10" xfId="0" applyFont="1" applyBorder="1" applyAlignment="1">
      <alignment horizontal="center"/>
    </xf>
    <xf numFmtId="0" fontId="0" fillId="0" borderId="7" xfId="0" applyBorder="1" applyAlignment="1">
      <alignment horizontal="left"/>
    </xf>
    <xf numFmtId="0" fontId="0" fillId="0" borderId="8" xfId="0" applyBorder="1" applyAlignment="1">
      <alignment horizontal="left"/>
    </xf>
    <xf numFmtId="0" fontId="0" fillId="0" borderId="1" xfId="0" applyBorder="1" applyAlignment="1">
      <alignment horizontal="left"/>
    </xf>
    <xf numFmtId="0" fontId="2" fillId="0" borderId="0" xfId="0" applyFont="1" applyAlignment="1">
      <alignment horizontal="center"/>
    </xf>
    <xf numFmtId="0" fontId="0" fillId="0" borderId="1" xfId="0" applyFont="1" applyBorder="1" applyAlignment="1">
      <alignment horizontal="center" vertical="center" wrapText="1"/>
    </xf>
    <xf numFmtId="0" fontId="0" fillId="0" borderId="1" xfId="0" applyFont="1" applyBorder="1" applyAlignment="1">
      <alignment horizontal="center" vertical="top" wrapText="1"/>
    </xf>
    <xf numFmtId="0" fontId="0" fillId="0" borderId="1" xfId="0" applyFont="1" applyBorder="1" applyAlignment="1">
      <alignment horizontal="center"/>
    </xf>
    <xf numFmtId="0" fontId="0" fillId="0" borderId="5" xfId="0" applyFont="1" applyBorder="1" applyAlignment="1">
      <alignment horizontal="center" vertical="center" wrapText="1"/>
    </xf>
    <xf numFmtId="0" fontId="0" fillId="0" borderId="2" xfId="0" applyFont="1" applyBorder="1" applyAlignment="1">
      <alignment horizontal="center" vertical="center" wrapText="1"/>
    </xf>
    <xf numFmtId="0" fontId="0" fillId="0" borderId="1" xfId="0" applyBorder="1" applyAlignment="1">
      <alignment horizontal="center"/>
    </xf>
    <xf numFmtId="0" fontId="0" fillId="0" borderId="3" xfId="0" applyFont="1" applyBorder="1" applyAlignment="1">
      <alignment horizontal="center" vertical="top" wrapText="1"/>
    </xf>
    <xf numFmtId="0" fontId="0" fillId="0" borderId="9" xfId="0" applyFont="1" applyBorder="1" applyAlignment="1">
      <alignment horizontal="center" vertical="top" wrapText="1"/>
    </xf>
    <xf numFmtId="0" fontId="4" fillId="0" borderId="5" xfId="0" applyFont="1" applyBorder="1" applyAlignment="1">
      <alignment horizontal="center" vertical="top" wrapText="1"/>
    </xf>
    <xf numFmtId="0" fontId="0" fillId="0" borderId="2" xfId="0" applyFont="1" applyBorder="1" applyAlignment="1">
      <alignment horizontal="center" vertical="top" wrapText="1"/>
    </xf>
    <xf numFmtId="0" fontId="0" fillId="0" borderId="6" xfId="0" applyBorder="1" applyAlignment="1">
      <alignment horizontal="center"/>
    </xf>
    <xf numFmtId="0" fontId="0" fillId="0" borderId="7" xfId="0" applyBorder="1" applyAlignment="1">
      <alignment horizontal="center"/>
    </xf>
    <xf numFmtId="0" fontId="0" fillId="0" borderId="8" xfId="0" applyBorder="1" applyAlignment="1">
      <alignment horizontal="center"/>
    </xf>
    <xf numFmtId="0" fontId="0" fillId="0" borderId="7" xfId="0" applyBorder="1" applyAlignment="1">
      <alignment horizontal="left" vertical="top" wrapText="1"/>
    </xf>
    <xf numFmtId="0" fontId="0" fillId="0" borderId="8" xfId="0" applyBorder="1" applyAlignment="1">
      <alignment horizontal="left" vertical="top" wrapText="1"/>
    </xf>
    <xf numFmtId="0" fontId="4" fillId="0" borderId="5" xfId="0" applyFont="1" applyBorder="1" applyAlignment="1">
      <alignment horizontal="center" vertical="center" wrapText="1"/>
    </xf>
    <xf numFmtId="0" fontId="4" fillId="0" borderId="2" xfId="0" applyFont="1" applyBorder="1" applyAlignment="1">
      <alignment horizontal="center" vertical="center" wrapText="1"/>
    </xf>
    <xf numFmtId="0" fontId="0" fillId="0" borderId="10" xfId="0" applyFont="1" applyBorder="1" applyAlignment="1">
      <alignment horizontal="left"/>
    </xf>
    <xf numFmtId="0" fontId="0" fillId="0" borderId="10" xfId="0" applyBorder="1" applyAlignment="1">
      <alignment horizontal="left"/>
    </xf>
    <xf numFmtId="0" fontId="2" fillId="0" borderId="6" xfId="0" applyFont="1" applyBorder="1" applyAlignment="1">
      <alignment horizontal="center"/>
    </xf>
    <xf numFmtId="0" fontId="2" fillId="0" borderId="8" xfId="0" applyFont="1" applyBorder="1" applyAlignment="1">
      <alignment horizontal="center"/>
    </xf>
  </cellXfs>
  <cellStyles count="2">
    <cellStyle name="Обычный" xfId="0" builtinId="0"/>
    <cellStyle name="Обычный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v.akhmetzyanova/Desktop/&#1047;&#1072;&#1082;&#1091;&#1087;&#1082;&#1080;%202015&#1075;&#1086;&#1076;/&#1055;&#1088;&#1086;&#1074;&#1086;&#1083;&#1086;&#1082;&#1072;/$&#1043;&#1088;&#1072;&#1092;&#1080;&#1082;_&#1076;&#1086;&#1089;&#1090;&#1072;&#1074;&#1082;&#1080;%20&#1082;%20&#1087;&#1088;&#1080;&#1083;%20%201,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 val="XLR_NoRangeSheet"/>
    </sheetNames>
    <sheetDataSet>
      <sheetData sheetId="0"/>
      <sheetData sheetId="1">
        <row r="6">
          <cell r="J6" t="str">
            <v>Поставка оцинкованной проволоки , катанки</v>
          </cell>
          <cell r="P6" t="str">
            <v>Отдел организации эксплуатации систем коммутации и сетей доступа</v>
          </cell>
          <cell r="R6" t="str">
            <v/>
          </cell>
          <cell r="S6" t="str">
            <v>Приложение 1.1</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AB25"/>
  <sheetViews>
    <sheetView tabSelected="1" view="pageBreakPreview" zoomScale="80" zoomScaleNormal="73" zoomScaleSheetLayoutView="80" workbookViewId="0">
      <selection activeCell="E22" sqref="E22"/>
    </sheetView>
  </sheetViews>
  <sheetFormatPr defaultRowHeight="15" x14ac:dyDescent="0.25"/>
  <cols>
    <col min="1" max="1" width="0.85546875" customWidth="1"/>
    <col min="2" max="2" width="8.42578125" customWidth="1"/>
    <col min="3" max="3" width="8.42578125" style="10" customWidth="1"/>
    <col min="4" max="4" width="20.85546875" customWidth="1"/>
    <col min="5" max="5" width="57.7109375" customWidth="1"/>
    <col min="10" max="10" width="19.5703125" style="7" customWidth="1"/>
    <col min="11" max="11" width="16" style="7" customWidth="1"/>
    <col min="12" max="12" width="18.28515625" style="9" customWidth="1"/>
    <col min="13" max="13" width="31.28515625" customWidth="1"/>
    <col min="14" max="14" width="3.28515625" customWidth="1"/>
    <col min="24" max="27" width="9.140625" style="10"/>
  </cols>
  <sheetData>
    <row r="1" spans="1:28" x14ac:dyDescent="0.25">
      <c r="K1" s="43" t="s">
        <v>45</v>
      </c>
      <c r="L1" s="43"/>
      <c r="M1" s="43"/>
    </row>
    <row r="2" spans="1:28" x14ac:dyDescent="0.25">
      <c r="B2" s="48" t="s">
        <v>9</v>
      </c>
      <c r="C2" s="48"/>
      <c r="D2" s="48"/>
      <c r="E2" s="48"/>
      <c r="F2" s="48"/>
      <c r="G2" s="48"/>
      <c r="H2" s="48"/>
      <c r="I2" s="48"/>
      <c r="J2" s="48"/>
      <c r="K2" s="48"/>
      <c r="L2" s="48"/>
      <c r="M2" s="48"/>
    </row>
    <row r="3" spans="1:28" x14ac:dyDescent="0.25">
      <c r="B3" t="s">
        <v>21</v>
      </c>
      <c r="C3" s="10" t="s">
        <v>28</v>
      </c>
      <c r="D3" s="22"/>
      <c r="E3" s="44" t="s">
        <v>35</v>
      </c>
      <c r="F3" s="44"/>
      <c r="G3" s="44"/>
      <c r="H3" s="44"/>
      <c r="I3" s="44"/>
      <c r="J3" s="44"/>
      <c r="M3" s="19"/>
      <c r="N3" s="3"/>
    </row>
    <row r="4" spans="1:28" s="11" customFormat="1" ht="15" customHeight="1" x14ac:dyDescent="0.25">
      <c r="B4" s="49" t="s">
        <v>0</v>
      </c>
      <c r="C4" s="52" t="s">
        <v>24</v>
      </c>
      <c r="D4" s="49" t="s">
        <v>14</v>
      </c>
      <c r="E4" s="49" t="s">
        <v>1</v>
      </c>
      <c r="F4" s="49" t="s">
        <v>13</v>
      </c>
      <c r="G4" s="51"/>
      <c r="H4" s="51"/>
      <c r="I4" s="51"/>
      <c r="J4" s="57" t="s">
        <v>18</v>
      </c>
      <c r="K4" s="55" t="s">
        <v>19</v>
      </c>
      <c r="L4" s="50" t="s">
        <v>20</v>
      </c>
      <c r="M4" s="49" t="s">
        <v>2</v>
      </c>
      <c r="N4" s="12"/>
    </row>
    <row r="5" spans="1:28" s="13" customFormat="1" ht="64.5" customHeight="1" x14ac:dyDescent="0.25">
      <c r="B5" s="49"/>
      <c r="C5" s="53"/>
      <c r="D5" s="49"/>
      <c r="E5" s="49"/>
      <c r="F5" s="49"/>
      <c r="G5" s="8" t="s">
        <v>15</v>
      </c>
      <c r="H5" s="8" t="s">
        <v>16</v>
      </c>
      <c r="I5" s="8" t="s">
        <v>17</v>
      </c>
      <c r="J5" s="58"/>
      <c r="K5" s="56"/>
      <c r="L5" s="50"/>
      <c r="M5" s="49"/>
    </row>
    <row r="6" spans="1:28" s="11" customFormat="1" x14ac:dyDescent="0.25">
      <c r="B6" s="14">
        <v>1</v>
      </c>
      <c r="C6" s="24">
        <v>2</v>
      </c>
      <c r="D6" s="14">
        <v>3</v>
      </c>
      <c r="E6" s="30">
        <v>4</v>
      </c>
      <c r="F6" s="30">
        <v>5</v>
      </c>
      <c r="G6" s="30">
        <v>7</v>
      </c>
      <c r="H6" s="30">
        <v>8</v>
      </c>
      <c r="I6" s="30">
        <v>10</v>
      </c>
      <c r="J6" s="30">
        <v>11</v>
      </c>
      <c r="K6" s="30">
        <v>12</v>
      </c>
      <c r="L6" s="30">
        <v>13</v>
      </c>
      <c r="M6" s="30">
        <v>14</v>
      </c>
    </row>
    <row r="7" spans="1:28" ht="328.5" customHeight="1" x14ac:dyDescent="0.25">
      <c r="A7" s="10"/>
      <c r="B7" s="6">
        <f>ROW()-6</f>
        <v>1</v>
      </c>
      <c r="C7" s="6" t="s">
        <v>37</v>
      </c>
      <c r="D7" s="1" t="s">
        <v>38</v>
      </c>
      <c r="E7" s="1" t="s">
        <v>43</v>
      </c>
      <c r="F7" s="4" t="s">
        <v>39</v>
      </c>
      <c r="G7" s="37">
        <v>7.9249999999999998</v>
      </c>
      <c r="H7" s="37">
        <v>4.16</v>
      </c>
      <c r="I7" s="23">
        <v>12.085000000000008</v>
      </c>
      <c r="J7" s="5">
        <v>31500</v>
      </c>
      <c r="K7" s="5">
        <v>380677.5</v>
      </c>
      <c r="L7" s="5">
        <f>K7*1.18</f>
        <v>449199.44999999995</v>
      </c>
      <c r="M7" s="1" t="s">
        <v>73</v>
      </c>
      <c r="N7" s="10"/>
      <c r="O7" s="10"/>
      <c r="P7" s="10"/>
      <c r="Q7" s="10"/>
      <c r="R7" s="10"/>
      <c r="S7" s="10"/>
      <c r="T7" s="10"/>
      <c r="U7" s="10"/>
      <c r="V7" s="10"/>
      <c r="W7" s="10"/>
      <c r="AB7" s="10"/>
    </row>
    <row r="8" spans="1:28" ht="409.5" x14ac:dyDescent="0.25">
      <c r="A8" s="10"/>
      <c r="B8" s="6">
        <f>ROW()-6</f>
        <v>2</v>
      </c>
      <c r="C8" s="6" t="s">
        <v>40</v>
      </c>
      <c r="D8" s="1" t="s">
        <v>41</v>
      </c>
      <c r="E8" s="1" t="s">
        <v>44</v>
      </c>
      <c r="F8" s="4" t="s">
        <v>39</v>
      </c>
      <c r="G8" s="37">
        <v>21.244</v>
      </c>
      <c r="H8" s="37">
        <v>6.12</v>
      </c>
      <c r="I8" s="23">
        <v>27.364000000000015</v>
      </c>
      <c r="J8" s="5">
        <v>41000</v>
      </c>
      <c r="K8" s="5">
        <v>1121924</v>
      </c>
      <c r="L8" s="5">
        <f t="shared" ref="L8" si="0">K8*1.18</f>
        <v>1323870.3199999998</v>
      </c>
      <c r="M8" s="1" t="s">
        <v>73</v>
      </c>
      <c r="N8" s="10"/>
      <c r="O8" s="10"/>
      <c r="P8" s="10"/>
      <c r="Q8" s="10"/>
      <c r="R8" s="10"/>
      <c r="S8" s="10"/>
      <c r="T8" s="10"/>
      <c r="U8" s="10"/>
      <c r="V8" s="10"/>
      <c r="W8" s="10"/>
      <c r="AB8" s="10"/>
    </row>
    <row r="9" spans="1:28" s="10" customFormat="1" ht="334.5" customHeight="1" x14ac:dyDescent="0.25">
      <c r="B9" s="6">
        <f>ROW()-6</f>
        <v>3</v>
      </c>
      <c r="C9" s="6" t="s">
        <v>42</v>
      </c>
      <c r="D9" s="1" t="s">
        <v>70</v>
      </c>
      <c r="E9" s="1" t="s">
        <v>69</v>
      </c>
      <c r="F9" s="4" t="s">
        <v>39</v>
      </c>
      <c r="G9" s="37">
        <v>12.396000000000001</v>
      </c>
      <c r="H9" s="37">
        <v>4.6399999999999997</v>
      </c>
      <c r="I9" s="37">
        <v>17.036000000000001</v>
      </c>
      <c r="J9" s="5">
        <v>41000</v>
      </c>
      <c r="K9" s="5">
        <f>J9*I9</f>
        <v>698476</v>
      </c>
      <c r="L9" s="5">
        <f>K9*1.18</f>
        <v>824201.67999999993</v>
      </c>
      <c r="M9" s="1" t="s">
        <v>73</v>
      </c>
    </row>
    <row r="10" spans="1:28" x14ac:dyDescent="0.25">
      <c r="A10" s="10"/>
      <c r="B10" s="16"/>
      <c r="C10" s="18"/>
      <c r="D10" s="17"/>
      <c r="E10" s="17"/>
      <c r="F10" s="18"/>
      <c r="G10" s="18"/>
      <c r="H10" s="18"/>
      <c r="I10" s="18"/>
      <c r="J10" s="20"/>
      <c r="K10" s="21">
        <f>SUM($K$7:$K$9)</f>
        <v>2201077.5</v>
      </c>
      <c r="L10" s="21">
        <f>SUM(L7:L9)</f>
        <v>2597271.4499999997</v>
      </c>
      <c r="M10" s="2"/>
      <c r="N10" s="10"/>
      <c r="O10" s="10"/>
      <c r="P10" s="10"/>
      <c r="Q10" s="10"/>
      <c r="R10" s="10"/>
      <c r="S10" s="10"/>
      <c r="T10" s="10"/>
      <c r="U10" s="10"/>
      <c r="V10" s="10"/>
      <c r="W10" s="10"/>
      <c r="AB10" s="10"/>
    </row>
    <row r="11" spans="1:28" x14ac:dyDescent="0.25">
      <c r="B11" s="47" t="s">
        <v>3</v>
      </c>
      <c r="C11" s="47"/>
      <c r="D11" s="47"/>
      <c r="E11" s="47"/>
      <c r="F11" s="47"/>
      <c r="G11" s="47"/>
      <c r="H11" s="47"/>
      <c r="I11" s="47"/>
      <c r="J11" s="47"/>
      <c r="K11" s="47"/>
      <c r="L11" s="47"/>
      <c r="M11" s="47"/>
    </row>
    <row r="12" spans="1:28" x14ac:dyDescent="0.25">
      <c r="B12" s="54" t="s">
        <v>4</v>
      </c>
      <c r="C12" s="54"/>
      <c r="D12" s="54"/>
      <c r="E12" s="45" t="s">
        <v>74</v>
      </c>
      <c r="F12" s="45"/>
      <c r="G12" s="45"/>
      <c r="H12" s="45"/>
      <c r="I12" s="45"/>
      <c r="J12" s="45"/>
      <c r="K12" s="45"/>
      <c r="L12" s="45"/>
      <c r="M12" s="46"/>
    </row>
    <row r="13" spans="1:28" s="10" customFormat="1" ht="22.5" customHeight="1" x14ac:dyDescent="0.25">
      <c r="A13"/>
      <c r="B13" s="54" t="s">
        <v>5</v>
      </c>
      <c r="C13" s="54"/>
      <c r="D13" s="54"/>
      <c r="E13" s="62" t="s">
        <v>63</v>
      </c>
      <c r="F13" s="62"/>
      <c r="G13" s="62"/>
      <c r="H13" s="62"/>
      <c r="I13" s="62"/>
      <c r="J13" s="62"/>
      <c r="K13" s="62"/>
      <c r="L13" s="62"/>
      <c r="M13" s="63"/>
      <c r="N13" s="2"/>
      <c r="O13" s="2"/>
      <c r="P13" s="2"/>
      <c r="Q13" s="2"/>
      <c r="R13" s="2"/>
      <c r="S13" s="2"/>
      <c r="T13"/>
      <c r="U13"/>
      <c r="V13"/>
      <c r="W13"/>
      <c r="AB13"/>
    </row>
    <row r="14" spans="1:28" s="10" customFormat="1" ht="15" customHeight="1" x14ac:dyDescent="0.25">
      <c r="B14" s="54" t="s">
        <v>6</v>
      </c>
      <c r="C14" s="54"/>
      <c r="D14" s="54"/>
      <c r="E14" s="45" t="s">
        <v>64</v>
      </c>
      <c r="F14" s="45"/>
      <c r="G14" s="45"/>
      <c r="H14" s="45"/>
      <c r="I14" s="45"/>
      <c r="J14" s="45"/>
      <c r="K14" s="45"/>
      <c r="L14" s="45"/>
      <c r="M14" s="45"/>
      <c r="O14"/>
      <c r="P14"/>
      <c r="Q14"/>
      <c r="R14"/>
      <c r="S14"/>
      <c r="T14"/>
      <c r="U14"/>
      <c r="V14"/>
      <c r="W14"/>
      <c r="AB14"/>
    </row>
    <row r="15" spans="1:28" ht="19.5" customHeight="1" x14ac:dyDescent="0.25">
      <c r="A15" s="10"/>
      <c r="B15" s="59" t="s">
        <v>22</v>
      </c>
      <c r="C15" s="60"/>
      <c r="D15" s="61"/>
      <c r="E15" s="45" t="s">
        <v>65</v>
      </c>
      <c r="F15" s="45"/>
      <c r="G15" s="45"/>
      <c r="H15" s="45"/>
      <c r="I15" s="45"/>
      <c r="J15" s="45"/>
      <c r="K15" s="45"/>
      <c r="L15" s="45"/>
      <c r="M15" s="46"/>
      <c r="N15" s="10"/>
      <c r="O15" s="10"/>
      <c r="P15" s="10"/>
      <c r="Q15" s="10"/>
      <c r="R15" s="10"/>
      <c r="S15" s="10"/>
      <c r="T15" s="10"/>
      <c r="U15" s="10"/>
      <c r="V15" s="10"/>
      <c r="W15" s="10"/>
      <c r="AB15" s="10"/>
    </row>
    <row r="16" spans="1:28" s="10" customFormat="1" ht="19.5" customHeight="1" x14ac:dyDescent="0.25">
      <c r="B16" s="59" t="s">
        <v>23</v>
      </c>
      <c r="C16" s="60"/>
      <c r="D16" s="61"/>
      <c r="E16" s="45" t="s">
        <v>66</v>
      </c>
      <c r="F16" s="45"/>
      <c r="G16" s="45"/>
      <c r="H16" s="45"/>
      <c r="I16" s="45"/>
      <c r="J16" s="45"/>
      <c r="K16" s="45"/>
      <c r="L16" s="45"/>
      <c r="M16" s="46"/>
    </row>
    <row r="17" spans="1:28" x14ac:dyDescent="0.25">
      <c r="B17" s="54" t="s">
        <v>7</v>
      </c>
      <c r="C17" s="54"/>
      <c r="D17" s="54"/>
      <c r="E17" s="45" t="s">
        <v>67</v>
      </c>
      <c r="F17" s="45"/>
      <c r="G17" s="45"/>
      <c r="H17" s="45"/>
      <c r="I17" s="45"/>
      <c r="J17" s="45"/>
      <c r="K17" s="45"/>
      <c r="L17" s="45"/>
      <c r="M17" s="46"/>
    </row>
    <row r="18" spans="1:28" s="10" customFormat="1" x14ac:dyDescent="0.25">
      <c r="A18"/>
      <c r="B18" s="54" t="s">
        <v>8</v>
      </c>
      <c r="C18" s="54"/>
      <c r="D18" s="54"/>
      <c r="E18" s="45" t="s">
        <v>68</v>
      </c>
      <c r="F18" s="45"/>
      <c r="G18" s="45"/>
      <c r="H18" s="45"/>
      <c r="I18" s="45"/>
      <c r="J18" s="45"/>
      <c r="K18" s="45"/>
      <c r="L18" s="45"/>
      <c r="M18" s="46"/>
      <c r="N18"/>
      <c r="O18"/>
      <c r="P18"/>
      <c r="Q18"/>
      <c r="R18"/>
      <c r="S18"/>
      <c r="T18"/>
      <c r="U18"/>
      <c r="V18"/>
      <c r="W18"/>
      <c r="AB18"/>
    </row>
    <row r="19" spans="1:28" x14ac:dyDescent="0.25">
      <c r="A19" s="10"/>
      <c r="B19" s="25"/>
      <c r="C19" s="25"/>
      <c r="D19" s="25"/>
      <c r="E19" s="26"/>
      <c r="F19" s="26"/>
      <c r="G19" s="26"/>
      <c r="H19" s="26"/>
      <c r="I19" s="26"/>
      <c r="J19" s="26"/>
      <c r="K19" s="26"/>
      <c r="L19" s="26"/>
      <c r="M19" s="26"/>
      <c r="N19" s="10"/>
      <c r="O19" s="10"/>
      <c r="P19" s="10"/>
      <c r="Q19" s="10"/>
      <c r="R19" s="10"/>
      <c r="S19" s="10"/>
      <c r="T19" s="10"/>
      <c r="U19" s="10"/>
      <c r="V19" s="10"/>
      <c r="W19" s="10"/>
      <c r="AB19" s="10"/>
    </row>
    <row r="20" spans="1:28" x14ac:dyDescent="0.25">
      <c r="B20" s="10"/>
    </row>
    <row r="21" spans="1:28" x14ac:dyDescent="0.25">
      <c r="A21" s="10"/>
      <c r="B21" s="10"/>
      <c r="D21" s="10"/>
      <c r="E21" s="10"/>
      <c r="F21" s="10"/>
      <c r="G21" s="10"/>
      <c r="H21" s="10"/>
      <c r="I21" s="10"/>
      <c r="J21" s="10"/>
      <c r="K21" s="10"/>
      <c r="L21" s="10"/>
      <c r="M21" s="10"/>
      <c r="N21" s="10"/>
      <c r="O21" s="10"/>
      <c r="P21" s="10"/>
      <c r="Q21" s="10"/>
      <c r="R21" s="10"/>
      <c r="S21" s="10"/>
      <c r="T21" s="10"/>
      <c r="U21" s="10"/>
      <c r="V21" s="10"/>
      <c r="W21" s="10"/>
      <c r="AB21" s="10"/>
    </row>
    <row r="22" spans="1:28" x14ac:dyDescent="0.25">
      <c r="B22" t="s">
        <v>10</v>
      </c>
    </row>
    <row r="23" spans="1:28" x14ac:dyDescent="0.25">
      <c r="D23" s="3" t="str">
        <f>Query2_USERN</f>
        <v>Ахметзянова Венера Фанитовна</v>
      </c>
    </row>
    <row r="24" spans="1:28" x14ac:dyDescent="0.25">
      <c r="B24" t="s">
        <v>11</v>
      </c>
      <c r="D24" s="3" t="str">
        <f>Query2_USERT</f>
        <v>(347)221-56-61</v>
      </c>
    </row>
    <row r="25" spans="1:28" x14ac:dyDescent="0.25">
      <c r="B25" t="s">
        <v>12</v>
      </c>
      <c r="D25" s="3" t="str">
        <f>Query2_USERE</f>
        <v/>
      </c>
    </row>
  </sheetData>
  <mergeCells count="28">
    <mergeCell ref="B17:D17"/>
    <mergeCell ref="B18:D18"/>
    <mergeCell ref="K4:K5"/>
    <mergeCell ref="J4:J5"/>
    <mergeCell ref="B14:D14"/>
    <mergeCell ref="E14:M14"/>
    <mergeCell ref="B12:D12"/>
    <mergeCell ref="B11:M11"/>
    <mergeCell ref="B16:D16"/>
    <mergeCell ref="B13:D13"/>
    <mergeCell ref="B15:D15"/>
    <mergeCell ref="E16:M16"/>
    <mergeCell ref="E17:M17"/>
    <mergeCell ref="E18:M18"/>
    <mergeCell ref="E12:M12"/>
    <mergeCell ref="E13:M13"/>
    <mergeCell ref="K1:M1"/>
    <mergeCell ref="E3:J3"/>
    <mergeCell ref="E15:M15"/>
    <mergeCell ref="B2:M2"/>
    <mergeCell ref="B4:B5"/>
    <mergeCell ref="D4:D5"/>
    <mergeCell ref="L4:L5"/>
    <mergeCell ref="M4:M5"/>
    <mergeCell ref="E4:E5"/>
    <mergeCell ref="F4:F5"/>
    <mergeCell ref="G4:I4"/>
    <mergeCell ref="C4:C5"/>
  </mergeCells>
  <pageMargins left="0.78740157480314965" right="0.39370078740157483" top="0.78740157480314965" bottom="0.39370078740157483" header="0.31496062992125984" footer="0.31496062992125984"/>
  <pageSetup paperSize="9" scale="57" orientation="landscape" r:id="rId1"/>
  <headerFooter>
    <oddFooter>&amp;C&amp;P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60"/>
  <sheetViews>
    <sheetView view="pageBreakPreview" topLeftCell="A10" zoomScale="60" zoomScaleNormal="100" workbookViewId="0">
      <selection activeCell="I8" sqref="I8:I31"/>
    </sheetView>
  </sheetViews>
  <sheetFormatPr defaultRowHeight="15" x14ac:dyDescent="0.25"/>
  <cols>
    <col min="1" max="1" width="0.85546875" style="10" customWidth="1"/>
    <col min="2" max="2" width="8.42578125" style="10" customWidth="1"/>
    <col min="3" max="3" width="26.42578125" style="10" customWidth="1"/>
    <col min="4" max="7" width="9.140625" style="10"/>
    <col min="8" max="8" width="19.5703125" style="10" customWidth="1"/>
    <col min="9" max="9" width="20.85546875" style="10" customWidth="1"/>
    <col min="10" max="10" width="3.28515625" style="10" customWidth="1"/>
    <col min="11" max="11" width="38.85546875" style="10" customWidth="1"/>
    <col min="12" max="16384" width="9.140625" style="10"/>
  </cols>
  <sheetData>
    <row r="1" spans="1:15" x14ac:dyDescent="0.25">
      <c r="I1" s="19" t="s">
        <v>61</v>
      </c>
    </row>
    <row r="2" spans="1:15" ht="15.75" x14ac:dyDescent="0.25">
      <c r="B2" s="31" t="s">
        <v>46</v>
      </c>
      <c r="C2" s="31"/>
      <c r="D2" s="31"/>
      <c r="E2" s="31"/>
      <c r="F2" s="31"/>
      <c r="G2" s="31"/>
      <c r="H2" s="31"/>
      <c r="I2" s="19" t="str">
        <f>Query1_TIPNAME</f>
        <v/>
      </c>
    </row>
    <row r="3" spans="1:15" ht="15.75" x14ac:dyDescent="0.25">
      <c r="B3" s="32"/>
      <c r="C3" s="32"/>
      <c r="D3" s="32"/>
      <c r="E3" s="32"/>
      <c r="F3" s="32"/>
      <c r="G3" s="32"/>
      <c r="H3" s="32"/>
      <c r="I3" s="19" t="str">
        <f>Query1_UA2NAME</f>
        <v>Отдел организации эксплуатации систем коммутации и сетей доступа</v>
      </c>
    </row>
    <row r="4" spans="1:15" x14ac:dyDescent="0.25">
      <c r="B4" s="10" t="s">
        <v>21</v>
      </c>
      <c r="C4" s="66" t="str">
        <f>Query1_NOTE</f>
        <v>Поставка оцинкованной проволоки , катанки</v>
      </c>
      <c r="D4" s="67"/>
      <c r="E4" s="67"/>
    </row>
    <row r="5" spans="1:15" s="11" customFormat="1" ht="15" customHeight="1" x14ac:dyDescent="0.25">
      <c r="B5" s="49" t="s">
        <v>0</v>
      </c>
      <c r="C5" s="49" t="s">
        <v>14</v>
      </c>
      <c r="D5" s="49" t="s">
        <v>13</v>
      </c>
      <c r="E5" s="68" t="s">
        <v>47</v>
      </c>
      <c r="F5" s="69"/>
      <c r="G5" s="38" t="s">
        <v>72</v>
      </c>
      <c r="H5" s="64" t="s">
        <v>48</v>
      </c>
      <c r="I5" s="49" t="s">
        <v>49</v>
      </c>
    </row>
    <row r="6" spans="1:15" s="13" customFormat="1" ht="64.5" customHeight="1" x14ac:dyDescent="0.25">
      <c r="B6" s="49"/>
      <c r="C6" s="49"/>
      <c r="D6" s="49"/>
      <c r="E6" s="8" t="s">
        <v>50</v>
      </c>
      <c r="F6" s="8" t="s">
        <v>51</v>
      </c>
      <c r="G6" s="8" t="s">
        <v>52</v>
      </c>
      <c r="H6" s="65"/>
      <c r="I6" s="49"/>
    </row>
    <row r="7" spans="1:15" s="11" customFormat="1" ht="24" customHeight="1" x14ac:dyDescent="0.25">
      <c r="B7" s="29">
        <v>1</v>
      </c>
      <c r="C7" s="29">
        <v>2</v>
      </c>
      <c r="D7" s="36">
        <v>3</v>
      </c>
      <c r="E7" s="36">
        <v>5</v>
      </c>
      <c r="F7" s="36">
        <v>7</v>
      </c>
      <c r="G7" s="36">
        <v>9</v>
      </c>
      <c r="H7" s="36">
        <v>11</v>
      </c>
      <c r="I7" s="36">
        <v>12</v>
      </c>
      <c r="K7" s="10"/>
    </row>
    <row r="8" spans="1:15" ht="60" x14ac:dyDescent="0.25">
      <c r="B8" s="6">
        <f t="shared" ref="B8:B31" si="0">ROW()-6</f>
        <v>2</v>
      </c>
      <c r="C8" s="1" t="s">
        <v>38</v>
      </c>
      <c r="D8" s="4" t="s">
        <v>39</v>
      </c>
      <c r="E8" s="42">
        <v>0.83</v>
      </c>
      <c r="F8" s="42">
        <v>0.49</v>
      </c>
      <c r="G8" s="42">
        <v>0.7</v>
      </c>
      <c r="H8" s="33" t="s">
        <v>53</v>
      </c>
      <c r="I8" s="1" t="s">
        <v>73</v>
      </c>
    </row>
    <row r="9" spans="1:15" ht="60" x14ac:dyDescent="0.25">
      <c r="B9" s="6">
        <f t="shared" si="0"/>
        <v>3</v>
      </c>
      <c r="C9" s="1" t="s">
        <v>38</v>
      </c>
      <c r="D9" s="4" t="s">
        <v>39</v>
      </c>
      <c r="E9" s="40">
        <v>0.32500000000000001</v>
      </c>
      <c r="F9" s="40">
        <v>0.48</v>
      </c>
      <c r="G9" s="40">
        <v>0.3</v>
      </c>
      <c r="H9" s="33" t="s">
        <v>54</v>
      </c>
      <c r="I9" s="1" t="s">
        <v>73</v>
      </c>
    </row>
    <row r="10" spans="1:15" ht="60" x14ac:dyDescent="0.25">
      <c r="B10" s="6">
        <f t="shared" si="0"/>
        <v>4</v>
      </c>
      <c r="C10" s="1" t="s">
        <v>38</v>
      </c>
      <c r="D10" s="4" t="s">
        <v>39</v>
      </c>
      <c r="E10" s="40">
        <v>0.3</v>
      </c>
      <c r="F10" s="40">
        <v>0.1</v>
      </c>
      <c r="G10" s="40"/>
      <c r="H10" s="33" t="s">
        <v>55</v>
      </c>
      <c r="I10" s="1" t="s">
        <v>73</v>
      </c>
      <c r="K10" s="15"/>
    </row>
    <row r="11" spans="1:15" s="15" customFormat="1" ht="60" x14ac:dyDescent="0.25">
      <c r="A11" s="10"/>
      <c r="B11" s="6">
        <f t="shared" si="0"/>
        <v>5</v>
      </c>
      <c r="C11" s="1" t="s">
        <v>38</v>
      </c>
      <c r="D11" s="4" t="s">
        <v>39</v>
      </c>
      <c r="E11" s="40">
        <v>0.32800000000000001</v>
      </c>
      <c r="F11" s="40">
        <v>0.26</v>
      </c>
      <c r="G11" s="40">
        <v>0.5</v>
      </c>
      <c r="H11" s="33" t="s">
        <v>56</v>
      </c>
      <c r="I11" s="1" t="s">
        <v>73</v>
      </c>
    </row>
    <row r="12" spans="1:15" s="15" customFormat="1" ht="60" x14ac:dyDescent="0.25">
      <c r="A12" s="10"/>
      <c r="B12" s="6">
        <f t="shared" si="0"/>
        <v>6</v>
      </c>
      <c r="C12" s="1" t="s">
        <v>38</v>
      </c>
      <c r="D12" s="4" t="s">
        <v>39</v>
      </c>
      <c r="E12" s="40">
        <v>0.72</v>
      </c>
      <c r="F12" s="40">
        <v>0.84</v>
      </c>
      <c r="G12" s="40">
        <v>1.6</v>
      </c>
      <c r="H12" s="33" t="s">
        <v>57</v>
      </c>
      <c r="I12" s="1" t="s">
        <v>73</v>
      </c>
    </row>
    <row r="13" spans="1:15" s="15" customFormat="1" ht="60" x14ac:dyDescent="0.25">
      <c r="A13" s="10"/>
      <c r="B13" s="6">
        <f t="shared" si="0"/>
        <v>7</v>
      </c>
      <c r="C13" s="1" t="s">
        <v>38</v>
      </c>
      <c r="D13" s="4" t="s">
        <v>39</v>
      </c>
      <c r="E13" s="40">
        <v>0.83</v>
      </c>
      <c r="F13" s="40">
        <v>0.6</v>
      </c>
      <c r="G13" s="40">
        <v>0.55000000000000004</v>
      </c>
      <c r="H13" s="33" t="s">
        <v>58</v>
      </c>
      <c r="I13" s="1" t="s">
        <v>73</v>
      </c>
      <c r="K13" s="2"/>
    </row>
    <row r="14" spans="1:15" s="15" customFormat="1" ht="60" x14ac:dyDescent="0.25">
      <c r="A14" s="10"/>
      <c r="B14" s="6">
        <f t="shared" si="0"/>
        <v>8</v>
      </c>
      <c r="C14" s="1" t="s">
        <v>38</v>
      </c>
      <c r="D14" s="4" t="s">
        <v>39</v>
      </c>
      <c r="E14" s="40">
        <v>0.46500000000000002</v>
      </c>
      <c r="F14" s="40">
        <v>0.61</v>
      </c>
      <c r="G14" s="40">
        <v>0.2</v>
      </c>
      <c r="H14" s="33" t="s">
        <v>59</v>
      </c>
      <c r="I14" s="1" t="s">
        <v>73</v>
      </c>
      <c r="J14" s="2"/>
      <c r="L14" s="2"/>
      <c r="M14" s="2"/>
      <c r="N14" s="2"/>
      <c r="O14" s="2"/>
    </row>
    <row r="15" spans="1:15" s="15" customFormat="1" ht="60" x14ac:dyDescent="0.25">
      <c r="A15" s="10"/>
      <c r="B15" s="6">
        <f t="shared" si="0"/>
        <v>9</v>
      </c>
      <c r="C15" s="1" t="s">
        <v>38</v>
      </c>
      <c r="D15" s="4" t="s">
        <v>39</v>
      </c>
      <c r="E15" s="40">
        <v>0.25700000000000001</v>
      </c>
      <c r="F15" s="40">
        <v>0.49</v>
      </c>
      <c r="G15" s="40">
        <v>0.31</v>
      </c>
      <c r="H15" s="33" t="s">
        <v>60</v>
      </c>
      <c r="I15" s="1" t="s">
        <v>73</v>
      </c>
    </row>
    <row r="16" spans="1:15" s="15" customFormat="1" ht="60" x14ac:dyDescent="0.25">
      <c r="A16" s="10"/>
      <c r="B16" s="6">
        <f t="shared" si="0"/>
        <v>10</v>
      </c>
      <c r="C16" s="1" t="s">
        <v>41</v>
      </c>
      <c r="D16" s="4" t="s">
        <v>39</v>
      </c>
      <c r="E16" s="40">
        <v>0.68</v>
      </c>
      <c r="F16" s="40">
        <v>1.1859999999999999</v>
      </c>
      <c r="G16" s="40">
        <v>0.5</v>
      </c>
      <c r="H16" s="33" t="s">
        <v>53</v>
      </c>
      <c r="I16" s="1" t="s">
        <v>73</v>
      </c>
    </row>
    <row r="17" spans="1:11" s="15" customFormat="1" ht="60" x14ac:dyDescent="0.25">
      <c r="A17" s="10"/>
      <c r="B17" s="6">
        <f t="shared" si="0"/>
        <v>11</v>
      </c>
      <c r="C17" s="1" t="s">
        <v>41</v>
      </c>
      <c r="D17" s="4" t="s">
        <v>39</v>
      </c>
      <c r="E17" s="40">
        <v>1.8029999999999999</v>
      </c>
      <c r="F17" s="40">
        <v>3.0659999999999998</v>
      </c>
      <c r="G17" s="40">
        <v>1</v>
      </c>
      <c r="H17" s="33" t="s">
        <v>54</v>
      </c>
      <c r="I17" s="1" t="s">
        <v>73</v>
      </c>
    </row>
    <row r="18" spans="1:11" s="15" customFormat="1" ht="60" x14ac:dyDescent="0.25">
      <c r="A18" s="10"/>
      <c r="B18" s="6">
        <f t="shared" si="0"/>
        <v>12</v>
      </c>
      <c r="C18" s="1" t="s">
        <v>41</v>
      </c>
      <c r="D18" s="4" t="s">
        <v>39</v>
      </c>
      <c r="E18" s="40">
        <v>0.84</v>
      </c>
      <c r="F18" s="40">
        <v>0.5</v>
      </c>
      <c r="G18" s="40">
        <v>0.5</v>
      </c>
      <c r="H18" s="33" t="s">
        <v>55</v>
      </c>
      <c r="I18" s="1" t="s">
        <v>73</v>
      </c>
    </row>
    <row r="19" spans="1:11" s="15" customFormat="1" ht="70.5" customHeight="1" x14ac:dyDescent="0.25">
      <c r="A19" s="10"/>
      <c r="B19" s="6">
        <f t="shared" si="0"/>
        <v>13</v>
      </c>
      <c r="C19" s="1" t="s">
        <v>41</v>
      </c>
      <c r="D19" s="4" t="s">
        <v>39</v>
      </c>
      <c r="E19" s="40">
        <v>0.45</v>
      </c>
      <c r="F19" s="40">
        <v>0.3</v>
      </c>
      <c r="G19" s="40">
        <v>0.2</v>
      </c>
      <c r="H19" s="33" t="s">
        <v>56</v>
      </c>
      <c r="I19" s="1" t="s">
        <v>73</v>
      </c>
    </row>
    <row r="20" spans="1:11" s="15" customFormat="1" ht="60" x14ac:dyDescent="0.25">
      <c r="A20" s="10"/>
      <c r="B20" s="6">
        <f t="shared" si="0"/>
        <v>14</v>
      </c>
      <c r="C20" s="1" t="s">
        <v>41</v>
      </c>
      <c r="D20" s="4" t="s">
        <v>39</v>
      </c>
      <c r="E20" s="40">
        <v>0.79</v>
      </c>
      <c r="F20" s="40">
        <v>0.4</v>
      </c>
      <c r="G20" s="40">
        <v>0.4</v>
      </c>
      <c r="H20" s="33" t="s">
        <v>57</v>
      </c>
      <c r="I20" s="1" t="s">
        <v>73</v>
      </c>
    </row>
    <row r="21" spans="1:11" s="15" customFormat="1" ht="60" x14ac:dyDescent="0.25">
      <c r="A21" s="10"/>
      <c r="B21" s="6">
        <f t="shared" si="0"/>
        <v>15</v>
      </c>
      <c r="C21" s="1" t="s">
        <v>41</v>
      </c>
      <c r="D21" s="4" t="s">
        <v>39</v>
      </c>
      <c r="E21" s="40">
        <v>1.91</v>
      </c>
      <c r="F21" s="40">
        <v>3.19</v>
      </c>
      <c r="G21" s="40">
        <v>1.7</v>
      </c>
      <c r="H21" s="33" t="s">
        <v>58</v>
      </c>
      <c r="I21" s="1" t="s">
        <v>73</v>
      </c>
    </row>
    <row r="22" spans="1:11" s="15" customFormat="1" ht="60" x14ac:dyDescent="0.25">
      <c r="A22" s="10"/>
      <c r="B22" s="6">
        <f t="shared" si="0"/>
        <v>16</v>
      </c>
      <c r="C22" s="1" t="s">
        <v>41</v>
      </c>
      <c r="D22" s="4" t="s">
        <v>39</v>
      </c>
      <c r="E22" s="41">
        <v>0.82499999999999996</v>
      </c>
      <c r="F22" s="41">
        <v>0.51</v>
      </c>
      <c r="G22" s="41">
        <v>0.4</v>
      </c>
      <c r="H22" s="33" t="s">
        <v>59</v>
      </c>
      <c r="I22" s="1" t="s">
        <v>73</v>
      </c>
    </row>
    <row r="23" spans="1:11" s="15" customFormat="1" ht="60" x14ac:dyDescent="0.25">
      <c r="A23" s="10"/>
      <c r="B23" s="6">
        <f t="shared" si="0"/>
        <v>17</v>
      </c>
      <c r="C23" s="1" t="s">
        <v>41</v>
      </c>
      <c r="D23" s="4" t="s">
        <v>39</v>
      </c>
      <c r="E23" s="41">
        <v>2.294</v>
      </c>
      <c r="F23" s="41">
        <v>2.5</v>
      </c>
      <c r="G23" s="41">
        <v>1.42</v>
      </c>
      <c r="H23" s="33" t="s">
        <v>60</v>
      </c>
      <c r="I23" s="1" t="s">
        <v>73</v>
      </c>
    </row>
    <row r="24" spans="1:11" s="15" customFormat="1" ht="60" x14ac:dyDescent="0.25">
      <c r="A24" s="10"/>
      <c r="B24" s="6">
        <f t="shared" si="0"/>
        <v>18</v>
      </c>
      <c r="C24" s="1" t="s">
        <v>71</v>
      </c>
      <c r="D24" s="4" t="s">
        <v>39</v>
      </c>
      <c r="E24" s="41">
        <v>0.21</v>
      </c>
      <c r="F24" s="41">
        <v>0.3</v>
      </c>
      <c r="G24" s="41">
        <v>0.3</v>
      </c>
      <c r="H24" s="33" t="s">
        <v>53</v>
      </c>
      <c r="I24" s="1" t="s">
        <v>73</v>
      </c>
      <c r="K24" s="10"/>
    </row>
    <row r="25" spans="1:11" ht="60" x14ac:dyDescent="0.25">
      <c r="B25" s="6">
        <f t="shared" si="0"/>
        <v>19</v>
      </c>
      <c r="C25" s="1" t="s">
        <v>71</v>
      </c>
      <c r="D25" s="4" t="s">
        <v>39</v>
      </c>
      <c r="E25" s="41">
        <v>0.96299999999999997</v>
      </c>
      <c r="F25" s="41">
        <v>1.1879999999999999</v>
      </c>
      <c r="G25" s="41">
        <v>0.94</v>
      </c>
      <c r="H25" s="33" t="s">
        <v>54</v>
      </c>
      <c r="I25" s="1" t="s">
        <v>73</v>
      </c>
    </row>
    <row r="26" spans="1:11" ht="60" x14ac:dyDescent="0.25">
      <c r="B26" s="6">
        <f t="shared" si="0"/>
        <v>20</v>
      </c>
      <c r="C26" s="1" t="s">
        <v>71</v>
      </c>
      <c r="D26" s="4" t="s">
        <v>39</v>
      </c>
      <c r="E26" s="41">
        <v>0.27500000000000002</v>
      </c>
      <c r="F26" s="41">
        <v>0.6</v>
      </c>
      <c r="G26" s="41">
        <v>0.4</v>
      </c>
      <c r="H26" s="33" t="s">
        <v>55</v>
      </c>
      <c r="I26" s="1" t="s">
        <v>73</v>
      </c>
    </row>
    <row r="27" spans="1:11" ht="60" x14ac:dyDescent="0.25">
      <c r="B27" s="6">
        <f t="shared" si="0"/>
        <v>21</v>
      </c>
      <c r="C27" s="1" t="s">
        <v>71</v>
      </c>
      <c r="D27" s="4" t="s">
        <v>39</v>
      </c>
      <c r="E27" s="41">
        <v>0.24</v>
      </c>
      <c r="F27" s="41">
        <v>0.6</v>
      </c>
      <c r="G27" s="41">
        <v>0.3</v>
      </c>
      <c r="H27" s="33" t="s">
        <v>56</v>
      </c>
      <c r="I27" s="1" t="s">
        <v>73</v>
      </c>
    </row>
    <row r="28" spans="1:11" ht="60" x14ac:dyDescent="0.25">
      <c r="B28" s="6">
        <f t="shared" si="0"/>
        <v>22</v>
      </c>
      <c r="C28" s="1" t="s">
        <v>71</v>
      </c>
      <c r="D28" s="4" t="s">
        <v>39</v>
      </c>
      <c r="E28" s="41">
        <v>0.85499999999999998</v>
      </c>
      <c r="F28" s="41">
        <v>0.9</v>
      </c>
      <c r="G28" s="41">
        <v>0.6</v>
      </c>
      <c r="H28" s="33" t="s">
        <v>57</v>
      </c>
      <c r="I28" s="1" t="s">
        <v>73</v>
      </c>
    </row>
    <row r="29" spans="1:11" ht="60" x14ac:dyDescent="0.25">
      <c r="B29" s="6">
        <f t="shared" si="0"/>
        <v>23</v>
      </c>
      <c r="C29" s="1" t="s">
        <v>71</v>
      </c>
      <c r="D29" s="4" t="s">
        <v>39</v>
      </c>
      <c r="E29" s="41">
        <v>1.31</v>
      </c>
      <c r="F29" s="41">
        <v>2</v>
      </c>
      <c r="G29" s="41">
        <v>1.4</v>
      </c>
      <c r="H29" s="33" t="s">
        <v>58</v>
      </c>
      <c r="I29" s="1" t="s">
        <v>73</v>
      </c>
    </row>
    <row r="30" spans="1:11" ht="60" x14ac:dyDescent="0.25">
      <c r="B30" s="6">
        <f t="shared" si="0"/>
        <v>24</v>
      </c>
      <c r="C30" s="1" t="s">
        <v>70</v>
      </c>
      <c r="D30" s="4" t="s">
        <v>39</v>
      </c>
      <c r="E30" s="41">
        <v>0.875</v>
      </c>
      <c r="F30" s="41">
        <v>0.37</v>
      </c>
      <c r="G30" s="41">
        <v>0.1</v>
      </c>
      <c r="H30" s="33" t="s">
        <v>59</v>
      </c>
      <c r="I30" s="1" t="s">
        <v>73</v>
      </c>
    </row>
    <row r="31" spans="1:11" ht="60" x14ac:dyDescent="0.25">
      <c r="B31" s="6">
        <f t="shared" si="0"/>
        <v>25</v>
      </c>
      <c r="C31" s="1" t="s">
        <v>71</v>
      </c>
      <c r="D31" s="4" t="s">
        <v>39</v>
      </c>
      <c r="E31" s="41">
        <v>0.91</v>
      </c>
      <c r="F31" s="41">
        <v>0.8</v>
      </c>
      <c r="G31" s="41">
        <v>0.6</v>
      </c>
      <c r="H31" s="33" t="s">
        <v>60</v>
      </c>
      <c r="I31" s="1" t="s">
        <v>73</v>
      </c>
    </row>
    <row r="32" spans="1:11" x14ac:dyDescent="0.25">
      <c r="B32" s="16"/>
      <c r="C32" s="17"/>
      <c r="D32" s="34" t="s">
        <v>17</v>
      </c>
      <c r="E32" s="39">
        <f>SUM($E$8:$E$31)</f>
        <v>19.284999999999997</v>
      </c>
      <c r="F32" s="39">
        <f>SUM($F$8:$F$31)</f>
        <v>22.280000000000005</v>
      </c>
      <c r="G32" s="39">
        <f>SUM($G$8:$G$31)</f>
        <v>14.920000000000002</v>
      </c>
      <c r="H32" s="20"/>
      <c r="I32" s="2"/>
    </row>
    <row r="33" spans="1:9" x14ac:dyDescent="0.25">
      <c r="B33" s="15"/>
      <c r="C33" s="2"/>
      <c r="D33" s="15"/>
      <c r="E33" s="15"/>
      <c r="F33" s="15"/>
      <c r="G33" s="15"/>
      <c r="H33" s="15"/>
      <c r="I33" s="2"/>
    </row>
    <row r="34" spans="1:9" x14ac:dyDescent="0.25">
      <c r="A34" s="15"/>
      <c r="B34" s="35"/>
      <c r="C34" s="35"/>
      <c r="D34" s="35"/>
      <c r="E34" s="39"/>
      <c r="F34" s="39"/>
      <c r="G34" s="39"/>
      <c r="H34" s="35"/>
      <c r="I34" s="35"/>
    </row>
    <row r="35" spans="1:9" x14ac:dyDescent="0.25">
      <c r="A35" s="15"/>
      <c r="B35" s="35"/>
      <c r="C35" s="35"/>
      <c r="D35" s="35"/>
      <c r="E35" s="35"/>
      <c r="F35" s="35"/>
      <c r="G35" s="35"/>
      <c r="H35" s="35"/>
      <c r="I35" s="35"/>
    </row>
    <row r="36" spans="1:9" x14ac:dyDescent="0.25">
      <c r="A36" s="15"/>
      <c r="B36" s="35"/>
      <c r="C36" s="35"/>
      <c r="D36" s="35"/>
      <c r="E36" s="35"/>
      <c r="F36" s="35"/>
      <c r="G36" s="35"/>
      <c r="H36" s="35"/>
      <c r="I36" s="35"/>
    </row>
    <row r="37" spans="1:9" x14ac:dyDescent="0.25">
      <c r="A37" s="15"/>
      <c r="B37" s="35"/>
      <c r="C37" s="35"/>
      <c r="D37" s="2"/>
      <c r="E37" s="2"/>
      <c r="F37" s="2"/>
      <c r="G37" s="2"/>
      <c r="H37" s="2"/>
      <c r="I37" s="2"/>
    </row>
    <row r="38" spans="1:9" x14ac:dyDescent="0.25">
      <c r="A38" s="15"/>
      <c r="B38" s="35"/>
      <c r="C38" s="35"/>
      <c r="D38" s="35"/>
      <c r="E38" s="35"/>
      <c r="F38" s="35"/>
      <c r="G38" s="35"/>
      <c r="H38" s="35"/>
      <c r="I38" s="35"/>
    </row>
    <row r="39" spans="1:9" x14ac:dyDescent="0.25">
      <c r="A39" s="15"/>
      <c r="B39" s="35"/>
      <c r="C39" s="35"/>
      <c r="D39" s="35"/>
      <c r="E39" s="35"/>
      <c r="F39" s="35"/>
      <c r="G39" s="35"/>
      <c r="H39" s="35"/>
      <c r="I39" s="35"/>
    </row>
    <row r="40" spans="1:9" x14ac:dyDescent="0.25">
      <c r="A40" s="15"/>
      <c r="B40" s="35"/>
      <c r="C40" s="35"/>
      <c r="D40" s="35"/>
      <c r="E40" s="35"/>
      <c r="F40" s="35"/>
      <c r="G40" s="35"/>
      <c r="H40" s="35"/>
      <c r="I40" s="35"/>
    </row>
    <row r="41" spans="1:9" x14ac:dyDescent="0.25">
      <c r="A41" s="15"/>
      <c r="B41" s="35"/>
      <c r="C41" s="35"/>
      <c r="D41" s="35"/>
      <c r="E41" s="35"/>
      <c r="F41" s="35"/>
      <c r="G41" s="35"/>
      <c r="H41" s="35"/>
      <c r="I41" s="35"/>
    </row>
    <row r="42" spans="1:9" x14ac:dyDescent="0.25">
      <c r="A42" s="15"/>
      <c r="B42" s="35"/>
      <c r="C42" s="35"/>
      <c r="D42" s="35"/>
      <c r="E42" s="35"/>
      <c r="F42" s="35"/>
      <c r="G42" s="35"/>
      <c r="H42" s="35"/>
      <c r="I42" s="35"/>
    </row>
    <row r="43" spans="1:9" x14ac:dyDescent="0.25">
      <c r="A43" s="15"/>
      <c r="B43" s="35"/>
      <c r="C43" s="35"/>
      <c r="D43" s="35"/>
      <c r="E43" s="35"/>
      <c r="F43" s="35"/>
      <c r="G43" s="35"/>
      <c r="H43" s="35"/>
      <c r="I43" s="35"/>
    </row>
    <row r="44" spans="1:9" x14ac:dyDescent="0.25">
      <c r="A44" s="15"/>
      <c r="B44" s="25"/>
      <c r="C44" s="25"/>
      <c r="D44" s="26"/>
      <c r="E44" s="26"/>
      <c r="F44" s="26"/>
      <c r="G44" s="26"/>
      <c r="H44" s="26"/>
      <c r="I44" s="26"/>
    </row>
    <row r="45" spans="1:9" x14ac:dyDescent="0.25">
      <c r="A45" s="15"/>
      <c r="B45" s="15"/>
      <c r="C45" s="15"/>
      <c r="D45" s="15"/>
      <c r="E45" s="15"/>
      <c r="F45" s="15"/>
      <c r="G45" s="15"/>
      <c r="H45" s="15"/>
      <c r="I45" s="15"/>
    </row>
    <row r="46" spans="1:9" x14ac:dyDescent="0.25">
      <c r="A46" s="15"/>
      <c r="B46" s="15"/>
      <c r="C46" s="15"/>
      <c r="D46" s="15"/>
      <c r="E46" s="15"/>
      <c r="F46" s="15"/>
      <c r="G46" s="15"/>
      <c r="H46" s="15"/>
      <c r="I46" s="15"/>
    </row>
    <row r="47" spans="1:9" x14ac:dyDescent="0.25">
      <c r="A47" s="15"/>
      <c r="B47" s="15"/>
      <c r="C47" s="15"/>
      <c r="D47" s="15"/>
      <c r="E47" s="15"/>
      <c r="F47" s="15"/>
      <c r="G47" s="15"/>
      <c r="H47" s="15"/>
      <c r="I47" s="15"/>
    </row>
    <row r="48" spans="1:9" x14ac:dyDescent="0.25">
      <c r="C48" s="3"/>
    </row>
    <row r="49" spans="3:3" x14ac:dyDescent="0.25">
      <c r="C49" s="3"/>
    </row>
    <row r="50" spans="3:3" x14ac:dyDescent="0.25">
      <c r="C50" s="3"/>
    </row>
    <row r="160" spans="11:11" x14ac:dyDescent="0.25">
      <c r="K160" s="10" t="s">
        <v>62</v>
      </c>
    </row>
  </sheetData>
  <mergeCells count="7">
    <mergeCell ref="H5:H6"/>
    <mergeCell ref="I5:I6"/>
    <mergeCell ref="C4:E4"/>
    <mergeCell ref="B5:B6"/>
    <mergeCell ref="C5:C6"/>
    <mergeCell ref="D5:D6"/>
    <mergeCell ref="E5:F5"/>
  </mergeCells>
  <pageMargins left="0.70866141732283472" right="0.70866141732283472" top="0.74803149606299213" bottom="0.74803149606299213" header="0.31496062992125984" footer="0.31496062992125984"/>
  <pageSetup paperSize="9" scale="50" orientation="portrait" r:id="rId1"/>
  <colBreaks count="1" manualBreakCount="1">
    <brk id="9"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5:S6"/>
  <sheetViews>
    <sheetView workbookViewId="0">
      <selection activeCell="A30013" sqref="A30013:Q30014"/>
    </sheetView>
  </sheetViews>
  <sheetFormatPr defaultRowHeight="15" x14ac:dyDescent="0.25"/>
  <sheetData>
    <row r="5" spans="1:19" x14ac:dyDescent="0.25">
      <c r="A5" s="27" t="s">
        <v>25</v>
      </c>
      <c r="B5" t="e">
        <f>XLR_ERRNAME</f>
        <v>#NAME?</v>
      </c>
    </row>
    <row r="6" spans="1:19" x14ac:dyDescent="0.25">
      <c r="A6" t="s">
        <v>26</v>
      </c>
      <c r="B6">
        <v>7445</v>
      </c>
      <c r="C6" s="28" t="s">
        <v>27</v>
      </c>
      <c r="D6">
        <v>5245</v>
      </c>
      <c r="E6" s="28" t="s">
        <v>28</v>
      </c>
      <c r="F6" s="28" t="s">
        <v>29</v>
      </c>
      <c r="G6" s="28" t="s">
        <v>30</v>
      </c>
      <c r="H6" s="28" t="s">
        <v>31</v>
      </c>
      <c r="I6" s="28" t="s">
        <v>31</v>
      </c>
      <c r="J6" s="28" t="s">
        <v>28</v>
      </c>
      <c r="K6" s="28" t="s">
        <v>32</v>
      </c>
      <c r="L6" s="28" t="s">
        <v>33</v>
      </c>
      <c r="M6" s="28" t="s">
        <v>34</v>
      </c>
      <c r="N6" s="28" t="s">
        <v>31</v>
      </c>
      <c r="O6">
        <v>246342</v>
      </c>
      <c r="P6" s="28" t="s">
        <v>35</v>
      </c>
      <c r="Q6">
        <v>0</v>
      </c>
      <c r="R6" s="28" t="s">
        <v>31</v>
      </c>
      <c r="S6" s="28" t="s">
        <v>36</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3</vt:i4>
      </vt:variant>
    </vt:vector>
  </HeadingPairs>
  <TitlesOfParts>
    <vt:vector size="5" baseType="lpstr">
      <vt:lpstr>Спецификация к пр 1,2</vt:lpstr>
      <vt:lpstr>График поставки к пр 1,2</vt:lpstr>
      <vt:lpstr>Query1</vt:lpstr>
      <vt:lpstr>Query3</vt:lpstr>
      <vt:lpstr>'График поставки к пр 1,2'!Область_печати</vt:lpstr>
    </vt:vector>
  </TitlesOfParts>
  <Company>RSC</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Ахметзянова Венера Фанитовна</dc:creator>
  <cp:lastModifiedBy>Мигранова Регина Фангизовна</cp:lastModifiedBy>
  <cp:lastPrinted>2015-01-14T09:57:03Z</cp:lastPrinted>
  <dcterms:created xsi:type="dcterms:W3CDTF">2013-12-19T08:11:42Z</dcterms:created>
  <dcterms:modified xsi:type="dcterms:W3CDTF">2015-01-29T07:18:50Z</dcterms:modified>
</cp:coreProperties>
</file>