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2870" windowHeight="6720"/>
  </bookViews>
  <sheets>
    <sheet name="Лист1" sheetId="1" r:id="rId1"/>
    <sheet name="XLR_NoRangeSheet" sheetId="2" state="veryHidden" r:id="rId2"/>
  </sheets>
  <definedNames>
    <definedName name="Query1">Лист1!$A$7:$AA$9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Лист1!$A$15:$M$15</definedName>
    <definedName name="XLR_ERRNAMESTR" hidden="1">XLR_NoRangeSheet!$B$5</definedName>
    <definedName name="XLR_VERSION" hidden="1">XLR_NoRangeSheet!$A$5</definedName>
    <definedName name="_xlnm.Print_Area" localSheetId="0">Лист1!$A$1:$M$21</definedName>
  </definedNames>
  <calcPr calcId="124519"/>
</workbook>
</file>

<file path=xl/calcChain.xml><?xml version="1.0" encoding="utf-8"?>
<calcChain xmlns="http://schemas.openxmlformats.org/spreadsheetml/2006/main">
  <c r="K8" i="1"/>
  <c r="K7"/>
  <c r="L8" l="1"/>
  <c r="L7"/>
  <c r="K9"/>
  <c r="L9" s="1"/>
  <c r="L10" s="1"/>
  <c r="B8"/>
  <c r="B7"/>
  <c r="B5" i="2"/>
  <c r="D22" i="1"/>
  <c r="D21"/>
</calcChain>
</file>

<file path=xl/sharedStrings.xml><?xml version="1.0" encoding="utf-8"?>
<sst xmlns="http://schemas.openxmlformats.org/spreadsheetml/2006/main" count="55" uniqueCount="46">
  <si>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</si>
  <si>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</si>
  <si>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</si>
  <si>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</si>
  <si>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</si>
  <si>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</si>
  <si>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</si>
  <si>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</si>
  <si>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</si>
  <si>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</si>
  <si>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</si>
  <si>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</si>
  <si>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</si>
  <si>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</si>
  <si>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</si>
  <si>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</si>
  <si>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</si>
  <si>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</si>
  <si>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</si>
  <si>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</si>
  <si>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</si>
  <si>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коммутаторов НР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</si>
  <si>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</si>
  <si>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</si>
  <si>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</si>
  <si>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</si>
  <si>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</si>
  <si>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</si>
  <si>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шт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</si>
  <si>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</si>
  <si>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</si>
  <si>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6) Авторизационное письмо от Hewlett-Packard.                                                                              </t>
  </si>
  <si>
    <t>Начальник отдела развития  Тимофеев И.А. 8-901-8173579, 8-347-2215478</t>
  </si>
  <si>
    <t>I кв. (27.02.2015)</t>
  </si>
  <si>
    <t>II кв. (2.06.2015г)</t>
  </si>
  <si>
    <t>Приложение 1.2</t>
  </si>
  <si>
    <t>Адрес поставки</t>
  </si>
  <si>
    <t>Коммутатор доступа Eltex MES1124</t>
  </si>
  <si>
    <t>Коммутатор доступа Eltex MES2124</t>
  </si>
  <si>
    <t>Управляемый стекируемый коммутатор уровня L2, 24 порта 10/100 Base-T, 4 комбо-порта 10/100/1000 Base-T/1000Base-X (питание АС)</t>
  </si>
  <si>
    <t>Управляемый стекируемый коммутатор уровня L2, имеющий 24 порта 10/100/1000 Base-T и 4 комбо-порта 10/100/1000 Base-T/1000Base-X  (питание DС)</t>
  </si>
  <si>
    <t xml:space="preserve"> г. Уфа, ул. Каспийская, д.14; Мухаметшина З.Р. 89018173671</t>
  </si>
  <si>
    <t>Поставка коммутаторов</t>
  </si>
  <si>
    <t>до 27 февраля 2015г, до 2 июня 2015г</t>
  </si>
  <si>
    <t>Начальник отдела развития  Тимофеев И.А. 8-901-8173579, 8-347-2215479</t>
  </si>
  <si>
    <t>Предельная сумма лота составляет:   1 191 059,55  руб. с НДС.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</si>
</sst>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1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A22"/>
  <sheetViews>
    <sheetView tabSelected="1" zoomScale="75" zoomScaleNormal="75" workbookViewId="0">
      <selection activeCell="A19" sqref="A19:XFD19"/>
    </sheetView>
  </sheetViews>
  <sheetFormatPr defaultRowHeight="1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28.7109375" customWidth="1"/>
    <col min="10" max="10" width="19.5703125" style="6" customWidth="1"/>
    <col min="11" max="11" width="16" style="6" customWidth="1"/>
    <col min="12" max="12" width="18.28515625" style="8" customWidth="1"/>
    <col min="13" max="13" width="24.7109375" customWidth="1"/>
    <col min="23" max="26" width="9.140625" style="9"/>
  </cols>
  <sheetData>
    <row r="1" spans="1:27">
      <c r="L1" s="17" t="s">
        <v>35</v>
      </c>
    </row>
    <row r="2" spans="1:27">
      <c r="B2" s="38" t="s">
        <v>7</v>
      </c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27">
      <c r="B3" t="s">
        <v>16</v>
      </c>
      <c r="C3" s="9" t="s">
        <v>42</v>
      </c>
      <c r="D3" s="21"/>
      <c r="E3" s="20" t="s">
        <v>26</v>
      </c>
      <c r="G3" s="20"/>
      <c r="M3" s="2"/>
    </row>
    <row r="4" spans="1:27" s="10" customFormat="1" ht="15" customHeight="1">
      <c r="B4" s="37" t="s">
        <v>0</v>
      </c>
      <c r="C4" s="41" t="s">
        <v>17</v>
      </c>
      <c r="D4" s="37" t="s">
        <v>9</v>
      </c>
      <c r="E4" s="37" t="s">
        <v>1</v>
      </c>
      <c r="F4" s="37" t="s">
        <v>8</v>
      </c>
      <c r="G4" s="40" t="s">
        <v>10</v>
      </c>
      <c r="H4" s="40"/>
      <c r="I4" s="40"/>
      <c r="J4" s="45" t="s">
        <v>12</v>
      </c>
      <c r="K4" s="43" t="s">
        <v>13</v>
      </c>
      <c r="L4" s="39" t="s">
        <v>15</v>
      </c>
      <c r="M4" s="37" t="s">
        <v>36</v>
      </c>
    </row>
    <row r="5" spans="1:27" s="11" customFormat="1" ht="64.5" customHeight="1">
      <c r="B5" s="37"/>
      <c r="C5" s="42"/>
      <c r="D5" s="37"/>
      <c r="E5" s="37"/>
      <c r="F5" s="37"/>
      <c r="G5" s="7" t="s">
        <v>33</v>
      </c>
      <c r="H5" s="7" t="s">
        <v>34</v>
      </c>
      <c r="I5" s="7" t="s">
        <v>11</v>
      </c>
      <c r="J5" s="46"/>
      <c r="K5" s="44"/>
      <c r="L5" s="39"/>
      <c r="M5" s="37"/>
    </row>
    <row r="6" spans="1:27" s="10" customFormat="1">
      <c r="B6" s="12">
        <v>1</v>
      </c>
      <c r="C6" s="2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29">
        <v>12</v>
      </c>
    </row>
    <row r="7" spans="1:27" ht="60">
      <c r="A7" s="9"/>
      <c r="B7" s="5">
        <f>ROW()-6</f>
        <v>1</v>
      </c>
      <c r="C7" s="5"/>
      <c r="D7" s="31" t="s">
        <v>37</v>
      </c>
      <c r="E7" s="32" t="s">
        <v>39</v>
      </c>
      <c r="F7" s="3" t="s">
        <v>28</v>
      </c>
      <c r="G7" s="26">
        <v>56</v>
      </c>
      <c r="H7" s="26">
        <v>59</v>
      </c>
      <c r="I7" s="30">
        <v>115</v>
      </c>
      <c r="J7" s="4">
        <v>8335.59</v>
      </c>
      <c r="K7" s="4">
        <f>J7*I7</f>
        <v>958592.85</v>
      </c>
      <c r="L7" s="4">
        <f>K7*1.18</f>
        <v>1131139.5629999998</v>
      </c>
      <c r="M7" s="28" t="s">
        <v>41</v>
      </c>
      <c r="N7" s="9"/>
      <c r="O7" s="9"/>
      <c r="P7" s="9"/>
      <c r="Q7" s="9"/>
      <c r="R7" s="9"/>
      <c r="S7" s="9"/>
      <c r="T7" s="9"/>
      <c r="U7" s="9"/>
      <c r="V7" s="9"/>
      <c r="AA7" s="9"/>
    </row>
    <row r="8" spans="1:27" ht="60">
      <c r="A8" s="9"/>
      <c r="B8" s="5">
        <f>ROW()-6</f>
        <v>2</v>
      </c>
      <c r="C8" s="5"/>
      <c r="D8" s="31" t="s">
        <v>38</v>
      </c>
      <c r="E8" s="32" t="s">
        <v>40</v>
      </c>
      <c r="F8" s="3" t="s">
        <v>28</v>
      </c>
      <c r="G8" s="26">
        <v>2</v>
      </c>
      <c r="H8" s="26">
        <v>3</v>
      </c>
      <c r="I8" s="30">
        <v>5</v>
      </c>
      <c r="J8" s="4">
        <v>10155.93</v>
      </c>
      <c r="K8" s="4">
        <f>J8*I8</f>
        <v>50779.65</v>
      </c>
      <c r="L8" s="4">
        <f t="shared" ref="L8:L9" si="0">K8*1.18</f>
        <v>59919.987000000001</v>
      </c>
      <c r="M8" s="28" t="s">
        <v>41</v>
      </c>
      <c r="N8" s="9"/>
      <c r="O8" s="9"/>
      <c r="P8" s="9"/>
      <c r="Q8" s="9"/>
      <c r="R8" s="9"/>
      <c r="S8" s="9"/>
      <c r="T8" s="9"/>
      <c r="U8" s="9"/>
      <c r="V8" s="9"/>
      <c r="AA8" s="9"/>
    </row>
    <row r="9" spans="1:27" s="9" customFormat="1">
      <c r="B9" s="14"/>
      <c r="C9" s="16"/>
      <c r="D9" s="15"/>
      <c r="E9" s="15"/>
      <c r="F9" s="16"/>
      <c r="G9" s="16"/>
      <c r="H9" s="16"/>
      <c r="I9" s="16"/>
      <c r="J9" s="18"/>
      <c r="K9" s="19">
        <f>SUM($K$7:$K$8)</f>
        <v>1009372.5</v>
      </c>
      <c r="L9" s="4">
        <f t="shared" si="0"/>
        <v>1191059.55</v>
      </c>
    </row>
    <row r="10" spans="1:27">
      <c r="A10" s="9"/>
      <c r="B10" s="13"/>
      <c r="C10" s="13"/>
      <c r="D10" s="1"/>
      <c r="E10" s="1"/>
      <c r="F10" s="13"/>
      <c r="G10" s="13"/>
      <c r="H10" s="13"/>
      <c r="I10" s="13"/>
      <c r="J10" s="13"/>
      <c r="K10" s="13" t="s">
        <v>14</v>
      </c>
      <c r="L10" s="25">
        <f>L9-K9</f>
        <v>181687.05000000005</v>
      </c>
      <c r="M10" s="9"/>
      <c r="N10" s="9"/>
      <c r="O10" s="9"/>
      <c r="P10" s="9"/>
      <c r="Q10" s="9"/>
      <c r="R10" s="9"/>
      <c r="S10" s="9"/>
      <c r="T10" s="9"/>
      <c r="U10" s="9"/>
      <c r="V10" s="9"/>
      <c r="AA10" s="9"/>
    </row>
    <row r="11" spans="1:27">
      <c r="A11" s="9"/>
      <c r="B11" s="33" t="s">
        <v>45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9"/>
      <c r="N11" s="9"/>
      <c r="O11" s="9"/>
      <c r="P11" s="9"/>
      <c r="Q11" s="9"/>
      <c r="R11" s="9"/>
      <c r="S11" s="9"/>
      <c r="T11" s="9"/>
      <c r="U11" s="9"/>
      <c r="V11" s="9"/>
      <c r="AA11" s="9"/>
    </row>
    <row r="12" spans="1:27" s="9" customFormat="1">
      <c r="B12" s="33" t="s">
        <v>29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3" spans="1:27" s="9" customFormat="1">
      <c r="B13" s="34" t="s">
        <v>2</v>
      </c>
      <c r="C13" s="34"/>
      <c r="D13" s="34"/>
      <c r="E13" s="36" t="s">
        <v>43</v>
      </c>
      <c r="F13" s="36"/>
      <c r="G13" s="36"/>
      <c r="H13" s="36"/>
      <c r="I13" s="36"/>
      <c r="J13" s="36"/>
      <c r="K13" s="36"/>
      <c r="L13" s="36"/>
    </row>
    <row r="14" spans="1:27" s="9" customFormat="1" ht="32.1" customHeight="1">
      <c r="B14" s="34" t="s">
        <v>3</v>
      </c>
      <c r="C14" s="34"/>
      <c r="D14" s="34"/>
      <c r="E14" s="35" t="s">
        <v>30</v>
      </c>
      <c r="F14" s="35"/>
      <c r="G14" s="35"/>
      <c r="H14" s="35"/>
      <c r="I14" s="35"/>
      <c r="J14" s="35"/>
      <c r="K14" s="35"/>
      <c r="L14" s="35"/>
      <c r="M14" s="1"/>
      <c r="N14" s="1"/>
      <c r="O14" s="1"/>
      <c r="P14" s="1"/>
      <c r="Q14" s="1"/>
      <c r="R14" s="1"/>
    </row>
    <row r="15" spans="1:27" s="9" customFormat="1" ht="106.5" customHeight="1">
      <c r="B15" s="34" t="s">
        <v>4</v>
      </c>
      <c r="C15" s="34"/>
      <c r="D15" s="34"/>
      <c r="E15" s="35" t="s">
        <v>31</v>
      </c>
      <c r="F15" s="34"/>
      <c r="G15" s="34"/>
      <c r="H15" s="34"/>
      <c r="I15" s="34"/>
      <c r="J15" s="34"/>
      <c r="K15" s="34"/>
      <c r="L15" s="34"/>
    </row>
    <row r="16" spans="1:27" s="9" customFormat="1" ht="19.5" customHeight="1">
      <c r="B16" s="34" t="s">
        <v>5</v>
      </c>
      <c r="C16" s="34"/>
      <c r="D16" s="34"/>
      <c r="E16" s="34" t="s">
        <v>32</v>
      </c>
      <c r="F16" s="34"/>
      <c r="G16" s="34"/>
      <c r="H16" s="34"/>
      <c r="I16" s="34"/>
      <c r="J16" s="34"/>
      <c r="K16" s="34"/>
      <c r="L16" s="34"/>
    </row>
    <row r="17" spans="1:27" s="9" customFormat="1">
      <c r="B17" s="34" t="s">
        <v>6</v>
      </c>
      <c r="C17" s="34"/>
      <c r="D17" s="34"/>
      <c r="E17" s="34" t="s">
        <v>44</v>
      </c>
      <c r="F17" s="34"/>
      <c r="G17" s="34"/>
      <c r="H17" s="34"/>
      <c r="I17" s="34"/>
      <c r="J17" s="34"/>
      <c r="K17" s="34"/>
      <c r="L17" s="34"/>
    </row>
    <row r="18" spans="1:27">
      <c r="A18" s="9"/>
      <c r="B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27">
      <c r="B19" s="27"/>
      <c r="C19" s="27"/>
      <c r="D19" s="27"/>
      <c r="N19" s="9"/>
      <c r="O19" s="9"/>
      <c r="P19" s="9"/>
      <c r="Q19" s="9"/>
      <c r="R19" s="9"/>
      <c r="S19" s="9"/>
      <c r="T19" s="9"/>
      <c r="U19" s="9"/>
      <c r="V19" s="9"/>
      <c r="AA19" s="9"/>
    </row>
    <row r="20" spans="1:27">
      <c r="B20" s="27"/>
      <c r="C20" s="27"/>
      <c r="D20" s="27"/>
    </row>
    <row r="21" spans="1:27">
      <c r="D21" s="2" t="str">
        <f>Query2_USERT</f>
        <v/>
      </c>
    </row>
    <row r="22" spans="1:27">
      <c r="D22" s="2" t="str">
        <f>Query2_USERE</f>
        <v/>
      </c>
    </row>
  </sheetData>
  <mergeCells count="23">
    <mergeCell ref="M4:M5"/>
    <mergeCell ref="B2:L2"/>
    <mergeCell ref="B4:B5"/>
    <mergeCell ref="D4:D5"/>
    <mergeCell ref="L4:L5"/>
    <mergeCell ref="E4:E5"/>
    <mergeCell ref="F4:F5"/>
    <mergeCell ref="G4:I4"/>
    <mergeCell ref="C4:C5"/>
    <mergeCell ref="K4:K5"/>
    <mergeCell ref="J4:J5"/>
    <mergeCell ref="B17:D17"/>
    <mergeCell ref="B14:D14"/>
    <mergeCell ref="B16:D16"/>
    <mergeCell ref="E17:L17"/>
    <mergeCell ref="E13:L13"/>
    <mergeCell ref="E14:L14"/>
    <mergeCell ref="E16:L16"/>
    <mergeCell ref="B11:L11"/>
    <mergeCell ref="B15:D15"/>
    <mergeCell ref="E15:L15"/>
    <mergeCell ref="B13:D13"/>
    <mergeCell ref="B12:L12"/>
  </mergeCells>
  <pageMargins left="0" right="0" top="0" bottom="0" header="0.31496062992125984" footer="0.31496062992125984"/>
  <pageSetup paperSize="9" scale="7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18</v>
      </c>
      <c r="B5" t="e">
        <f>XLR_ERRNAME</f>
        <v>#NAME?</v>
      </c>
    </row>
    <row r="6" spans="1:19">
      <c r="A6" t="s">
        <v>19</v>
      </c>
      <c r="B6">
        <v>7126</v>
      </c>
      <c r="C6" s="24" t="s">
        <v>20</v>
      </c>
      <c r="D6">
        <v>4864</v>
      </c>
      <c r="E6" s="24" t="s">
        <v>21</v>
      </c>
      <c r="F6" s="24" t="s">
        <v>22</v>
      </c>
      <c r="G6" s="24" t="s">
        <v>23</v>
      </c>
      <c r="H6" s="24" t="s">
        <v>23</v>
      </c>
      <c r="I6" s="24" t="s">
        <v>23</v>
      </c>
      <c r="J6" s="24" t="s">
        <v>21</v>
      </c>
      <c r="K6" s="24" t="s">
        <v>24</v>
      </c>
      <c r="L6" s="24" t="s">
        <v>25</v>
      </c>
      <c r="M6" s="24" t="s">
        <v>23</v>
      </c>
      <c r="N6" s="24" t="s">
        <v>23</v>
      </c>
      <c r="O6">
        <v>246342</v>
      </c>
      <c r="P6" s="24" t="s">
        <v>26</v>
      </c>
      <c r="Q6">
        <v>0</v>
      </c>
      <c r="R6" s="24" t="s">
        <v>23</v>
      </c>
      <c r="S6" s="24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2014-12-29T04:28:23Z</cp:lastPrinted>
  <dcterms:created xsi:type="dcterms:W3CDTF">2013-12-19T08:11:42Z</dcterms:created>
  <dcterms:modified xsi:type="dcterms:W3CDTF">2014-12-29T04:28:53Z</dcterms:modified>
</cp:coreProperties>
</file>