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5480" windowHeight="10110"/>
  </bookViews>
  <sheets>
    <sheet name="Лист1" sheetId="1" r:id="rId1"/>
    <sheet name="XLR_NoRangeSheet" sheetId="2" state="veryHidden" r:id="rId2"/>
  </sheets>
  <definedNames>
    <definedName name="Query1">Лист1!$A$7:$AE$8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Лист1!$A$14:$Q$14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O9" i="1"/>
  <c r="O7"/>
  <c r="N7"/>
  <c r="N8" l="1"/>
  <c r="O8" s="1"/>
  <c r="B7"/>
  <c r="B5" i="2"/>
  <c r="E32" i="1"/>
</calcChain>
</file>

<file path=xl/sharedStrings.xml><?xml version="1.0" encoding="utf-8"?>
<sst xmlns="http://schemas.openxmlformats.org/spreadsheetml/2006/main" count="74" uniqueCount="66">
  <si>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</si>
  <si>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</si>
  <si>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</si>
  <si>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</si>
  <si>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</si>
  <si>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</si>
  <si>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</si>
  <si>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</si>
  <si>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</si>
  <si>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</si>
  <si>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</si>
  <si>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</si>
  <si>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</si>
  <si>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</si>
  <si>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</si>
  <si>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</si>
  <si>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</si>
  <si>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</si>
  <si>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</si>
  <si>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</si>
  <si>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</si>
  <si>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</si>
  <si>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Номенклатура</t>
  </si>
  <si>
    <t xml:space="preserve">Наименование товара поставщика1 </t>
  </si>
  <si>
    <t>4.2, Developer  (build 122-D7)</t>
  </si>
  <si>
    <t>Query2</t>
  </si>
  <si>
    <t>г.Уфа</t>
  </si>
  <si>
    <t>Поставка аппаратов для сварки оптических волокон</t>
  </si>
  <si>
    <t>, тел. , эл.почта:</t>
  </si>
  <si>
    <t/>
  </si>
  <si>
    <t>31.12.2015</t>
  </si>
  <si>
    <t>Мухамадеев Алексей Викторович</t>
  </si>
  <si>
    <t>(347)221-55-87</t>
  </si>
  <si>
    <t>Отдел капитального строительства (ОКС)</t>
  </si>
  <si>
    <t>Приложение 1.2</t>
  </si>
  <si>
    <t>41797</t>
  </si>
  <si>
    <t>АППАРАТ ДЛЯ СВАРКИ ОПТИЧЕСКИХ ВОЛОКОН SUMITOMO TYPE-71C</t>
  </si>
  <si>
    <t>Аппарат для сварки оптических волокон. Предназначен для  для работы на магистральных и городских линиях связи.</t>
  </si>
  <si>
    <t>компл</t>
  </si>
  <si>
    <t>ЛОТ 7107</t>
  </si>
  <si>
    <t>1-Заполняется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</si>
  <si>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Поставщик обязан предоставлять вместе с Товаром следующие сопроводительные документы:</t>
  </si>
  <si>
    <t>1) Паспорт;</t>
  </si>
  <si>
    <t>2) Техническое описание поставляемого Товара;</t>
  </si>
  <si>
    <t>3) Инструкция на русском языке;</t>
  </si>
  <si>
    <t>4) Сертификат соответствия стандартам;</t>
  </si>
  <si>
    <t>5) Гарантийный срок службы не менее 12 месяца;</t>
  </si>
  <si>
    <t>6) первое регламентное обслуживание бесплатно.</t>
  </si>
  <si>
    <t xml:space="preserve">Минимальный набор комплектующих, поставляемых с одной единицей оборудования: </t>
  </si>
  <si>
    <t>Комплект:</t>
  </si>
  <si>
    <t>1) Сварочный аппарат Sumitomo Type 71С</t>
  </si>
  <si>
    <t>2) Скалыватель Sumitomo FC-6S</t>
  </si>
  <si>
    <t>3) Блок питания</t>
  </si>
  <si>
    <t>4) Съемная батарея BU-11</t>
  </si>
  <si>
    <t>5) Шнур USB</t>
  </si>
  <si>
    <t>6) Шнур питания сетевой</t>
  </si>
  <si>
    <t>7) Запасные электроды</t>
  </si>
  <si>
    <t>8) Кейс для транспортировки</t>
  </si>
  <si>
    <t>9) Лоток для КДЗС</t>
  </si>
  <si>
    <t>Кол-во:</t>
  </si>
  <si>
    <t xml:space="preserve">  ОАО "Башинформсвязь" Республика Башкортостан,  г. Уфа, ул. Ленина 30,  конт.тел. 8-917-34-22-183  Мухамадеев А.В.
 эл.почта: muhamadeevav@bashtel.ru</t>
  </si>
  <si>
    <t>т. (347)-221-55-87</t>
  </si>
  <si>
    <t>4</t>
  </si>
  <si>
    <t>Предельная сумма лота составляет: 1 784 000 руб. с НДС.</t>
  </si>
  <si>
    <t xml:space="preserve"> до 25.03.2015г.</t>
  </si>
  <si>
    <t>Приложение 1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</si>
</sst>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_р_."/>
  </numFmts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name val="Arial Cyr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6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5" fillId="0" borderId="14" xfId="0" applyFont="1" applyFill="1" applyBorder="1" applyAlignment="1">
      <alignment horizontal="left"/>
    </xf>
    <xf numFmtId="0" fontId="5" fillId="0" borderId="15" xfId="0" applyFont="1" applyFill="1" applyBorder="1" applyAlignment="1">
      <alignment horizontal="left"/>
    </xf>
    <xf numFmtId="0" fontId="5" fillId="0" borderId="16" xfId="0" applyFont="1" applyFill="1" applyBorder="1" applyAlignment="1">
      <alignment horizontal="left"/>
    </xf>
    <xf numFmtId="0" fontId="5" fillId="0" borderId="17" xfId="0" applyFont="1" applyFill="1" applyBorder="1"/>
    <xf numFmtId="0" fontId="5" fillId="0" borderId="18" xfId="0" applyFont="1" applyFill="1" applyBorder="1" applyAlignment="1">
      <alignment horizontal="left"/>
    </xf>
    <xf numFmtId="0" fontId="5" fillId="0" borderId="19" xfId="0" applyFont="1" applyFill="1" applyBorder="1" applyAlignment="1">
      <alignment horizontal="left"/>
    </xf>
    <xf numFmtId="0" fontId="0" fillId="0" borderId="1" xfId="0" applyFont="1" applyBorder="1" applyAlignment="1">
      <alignment vertical="top" wrapText="1"/>
    </xf>
    <xf numFmtId="0" fontId="0" fillId="0" borderId="20" xfId="0" applyBorder="1" applyAlignment="1">
      <alignment horizontal="left"/>
    </xf>
    <xf numFmtId="0" fontId="6" fillId="0" borderId="0" xfId="0" applyFont="1" applyAlignment="1">
      <alignment vertical="center"/>
    </xf>
    <xf numFmtId="0" fontId="6" fillId="0" borderId="0" xfId="0" applyFont="1"/>
    <xf numFmtId="0" fontId="0" fillId="0" borderId="10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4" fontId="0" fillId="0" borderId="5" xfId="0" applyNumberFormat="1" applyBorder="1" applyAlignment="1">
      <alignment horizontal="right"/>
    </xf>
    <xf numFmtId="165" fontId="0" fillId="0" borderId="1" xfId="0" applyNumberFormat="1" applyBorder="1" applyAlignment="1">
      <alignment horizontal="right" vertical="top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E37"/>
  <sheetViews>
    <sheetView tabSelected="1" view="pageBreakPreview" zoomScale="85" zoomScaleNormal="55" zoomScaleSheetLayoutView="85" workbookViewId="0">
      <selection activeCell="E13" sqref="E13:P13"/>
    </sheetView>
  </sheetViews>
  <sheetFormatPr defaultRowHeight="15"/>
  <cols>
    <col min="1" max="1" width="0.85546875" customWidth="1"/>
    <col min="2" max="2" width="10.42578125" customWidth="1"/>
    <col min="3" max="3" width="8.42578125" style="11" customWidth="1"/>
    <col min="4" max="4" width="26.42578125" customWidth="1"/>
    <col min="5" max="5" width="32.42578125" style="11" customWidth="1"/>
    <col min="6" max="6" width="28.7109375" customWidth="1"/>
    <col min="11" max="11" width="9.140625" style="7"/>
    <col min="13" max="13" width="19.5703125" style="8" customWidth="1"/>
    <col min="14" max="14" width="16" style="8" customWidth="1"/>
    <col min="15" max="15" width="18.28515625" style="10" customWidth="1"/>
    <col min="16" max="16" width="26" customWidth="1"/>
    <col min="17" max="17" width="3.28515625" customWidth="1"/>
    <col min="27" max="30" width="9.140625" style="11"/>
  </cols>
  <sheetData>
    <row r="1" spans="1:31">
      <c r="P1" s="20" t="s">
        <v>65</v>
      </c>
    </row>
    <row r="2" spans="1:31">
      <c r="B2" s="70" t="s">
        <v>9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</row>
    <row r="3" spans="1:31">
      <c r="B3" t="s">
        <v>39</v>
      </c>
      <c r="C3" s="11" t="s">
        <v>27</v>
      </c>
      <c r="D3" s="24"/>
      <c r="E3" s="24"/>
      <c r="F3" s="23" t="s">
        <v>33</v>
      </c>
      <c r="H3" s="23"/>
      <c r="P3" s="20"/>
      <c r="Q3" s="3"/>
    </row>
    <row r="4" spans="1:31" s="12" customFormat="1">
      <c r="B4" s="71" t="s">
        <v>0</v>
      </c>
      <c r="C4" s="74" t="s">
        <v>22</v>
      </c>
      <c r="D4" s="71" t="s">
        <v>11</v>
      </c>
      <c r="E4" s="74" t="s">
        <v>23</v>
      </c>
      <c r="F4" s="71" t="s">
        <v>1</v>
      </c>
      <c r="G4" s="71" t="s">
        <v>10</v>
      </c>
      <c r="H4" s="73" t="s">
        <v>12</v>
      </c>
      <c r="I4" s="73"/>
      <c r="J4" s="73"/>
      <c r="K4" s="73"/>
      <c r="L4" s="73"/>
      <c r="M4" s="60" t="s">
        <v>18</v>
      </c>
      <c r="N4" s="58" t="s">
        <v>19</v>
      </c>
      <c r="O4" s="72" t="s">
        <v>21</v>
      </c>
      <c r="P4" s="71" t="s">
        <v>2</v>
      </c>
      <c r="Q4" s="13"/>
    </row>
    <row r="5" spans="1:31" s="14" customFormat="1" ht="64.5" customHeight="1">
      <c r="B5" s="71"/>
      <c r="C5" s="75"/>
      <c r="D5" s="71"/>
      <c r="E5" s="75"/>
      <c r="F5" s="71"/>
      <c r="G5" s="71"/>
      <c r="H5" s="9" t="s">
        <v>13</v>
      </c>
      <c r="I5" s="9" t="s">
        <v>14</v>
      </c>
      <c r="J5" s="9" t="s">
        <v>15</v>
      </c>
      <c r="K5" s="9" t="s">
        <v>16</v>
      </c>
      <c r="L5" s="9" t="s">
        <v>17</v>
      </c>
      <c r="M5" s="61"/>
      <c r="N5" s="59"/>
      <c r="O5" s="72"/>
      <c r="P5" s="71"/>
    </row>
    <row r="6" spans="1:31" s="12" customFormat="1">
      <c r="B6" s="15">
        <v>1</v>
      </c>
      <c r="C6" s="26">
        <v>2</v>
      </c>
      <c r="D6" s="15">
        <v>3</v>
      </c>
      <c r="E6" s="27">
        <v>4</v>
      </c>
      <c r="F6" s="15">
        <v>5</v>
      </c>
      <c r="G6" s="15">
        <v>6</v>
      </c>
      <c r="H6" s="15">
        <v>7</v>
      </c>
      <c r="I6" s="15">
        <v>8</v>
      </c>
      <c r="J6" s="15">
        <v>9</v>
      </c>
      <c r="K6" s="15">
        <v>10</v>
      </c>
      <c r="L6" s="15">
        <v>11</v>
      </c>
      <c r="M6" s="15">
        <v>12</v>
      </c>
      <c r="N6" s="15">
        <v>13</v>
      </c>
      <c r="O6" s="15">
        <v>14</v>
      </c>
      <c r="P6" s="15">
        <v>15</v>
      </c>
    </row>
    <row r="7" spans="1:31" ht="107.25" customHeight="1">
      <c r="A7" s="11"/>
      <c r="B7" s="6">
        <f>ROW()-6</f>
        <v>1</v>
      </c>
      <c r="C7" s="6" t="s">
        <v>35</v>
      </c>
      <c r="D7" s="1" t="s">
        <v>36</v>
      </c>
      <c r="E7" s="1"/>
      <c r="F7" s="1" t="s">
        <v>37</v>
      </c>
      <c r="G7" s="4" t="s">
        <v>38</v>
      </c>
      <c r="H7" s="25" t="s">
        <v>62</v>
      </c>
      <c r="I7" s="25">
        <v>0</v>
      </c>
      <c r="J7" s="25">
        <v>0</v>
      </c>
      <c r="K7" s="25">
        <v>0</v>
      </c>
      <c r="L7" s="25" t="s">
        <v>62</v>
      </c>
      <c r="M7" s="5">
        <v>377966.1</v>
      </c>
      <c r="N7" s="5">
        <f>M7*L7</f>
        <v>1511864.4</v>
      </c>
      <c r="O7" s="50">
        <f>1.18*N7</f>
        <v>1783999.9919999999</v>
      </c>
      <c r="P7" s="43" t="s">
        <v>60</v>
      </c>
      <c r="Q7" s="11"/>
      <c r="R7" s="11"/>
      <c r="S7" s="11"/>
      <c r="T7" s="11"/>
      <c r="U7" s="11"/>
      <c r="V7" s="11"/>
      <c r="W7" s="11"/>
      <c r="X7" s="11"/>
      <c r="Y7" s="11"/>
      <c r="Z7" s="11"/>
      <c r="AE7" s="11"/>
    </row>
    <row r="8" spans="1:31">
      <c r="A8" s="11"/>
      <c r="B8" s="17"/>
      <c r="C8" s="19"/>
      <c r="D8" s="18"/>
      <c r="E8" s="18"/>
      <c r="F8" s="18"/>
      <c r="G8" s="19"/>
      <c r="H8" s="19"/>
      <c r="I8" s="19"/>
      <c r="J8" s="19"/>
      <c r="K8" s="19"/>
      <c r="L8" s="19"/>
      <c r="M8" s="21"/>
      <c r="N8" s="22">
        <f>SUM($N$7)</f>
        <v>1511864.4</v>
      </c>
      <c r="O8" s="50">
        <f>1.18*N8</f>
        <v>1783999.9919999999</v>
      </c>
      <c r="P8" s="47"/>
      <c r="Q8" s="11"/>
      <c r="R8" s="11"/>
      <c r="S8" s="11"/>
      <c r="T8" s="11"/>
      <c r="U8" s="11"/>
      <c r="V8" s="11"/>
      <c r="W8" s="11"/>
      <c r="X8" s="11"/>
      <c r="Y8" s="11"/>
      <c r="Z8" s="11"/>
      <c r="AE8" s="11"/>
    </row>
    <row r="9" spans="1:31" s="11" customFormat="1">
      <c r="B9" s="16"/>
      <c r="C9" s="16"/>
      <c r="D9" s="2"/>
      <c r="E9" s="2"/>
      <c r="F9" s="2"/>
      <c r="G9" s="16"/>
      <c r="H9" s="16"/>
      <c r="I9" s="16"/>
      <c r="J9" s="16"/>
      <c r="K9" s="16"/>
      <c r="L9" s="16"/>
      <c r="M9" s="16"/>
      <c r="N9" s="16" t="s">
        <v>20</v>
      </c>
      <c r="O9" s="49">
        <f>O8-N8</f>
        <v>272135.59199999995</v>
      </c>
      <c r="P9" s="48"/>
    </row>
    <row r="10" spans="1:31" s="11" customFormat="1">
      <c r="B10" s="65" t="s">
        <v>63</v>
      </c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</row>
    <row r="11" spans="1:31">
      <c r="B11" s="65" t="s">
        <v>3</v>
      </c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</row>
    <row r="12" spans="1:31">
      <c r="B12" s="57" t="s">
        <v>4</v>
      </c>
      <c r="C12" s="57"/>
      <c r="D12" s="57"/>
      <c r="E12" s="62" t="s">
        <v>64</v>
      </c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4"/>
    </row>
    <row r="13" spans="1:31" ht="32.1" customHeight="1">
      <c r="B13" s="66" t="s">
        <v>5</v>
      </c>
      <c r="C13" s="66"/>
      <c r="D13" s="66"/>
      <c r="E13" s="67" t="s">
        <v>8</v>
      </c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9"/>
      <c r="Q13" s="2"/>
      <c r="R13" s="2"/>
      <c r="S13" s="2"/>
      <c r="T13" s="2"/>
      <c r="U13" s="2"/>
      <c r="V13" s="2"/>
    </row>
    <row r="14" spans="1:31" s="11" customFormat="1" ht="15" customHeight="1">
      <c r="B14" s="51" t="s">
        <v>6</v>
      </c>
      <c r="C14" s="52"/>
      <c r="D14" s="52"/>
      <c r="E14" s="62" t="s">
        <v>41</v>
      </c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4"/>
    </row>
    <row r="15" spans="1:31" s="11" customFormat="1" ht="15" customHeight="1">
      <c r="B15" s="53"/>
      <c r="C15" s="54"/>
      <c r="D15" s="54"/>
      <c r="E15" s="32" t="s">
        <v>42</v>
      </c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4"/>
    </row>
    <row r="16" spans="1:31" s="11" customFormat="1" ht="12.75" customHeight="1">
      <c r="B16" s="53"/>
      <c r="C16" s="54"/>
      <c r="D16" s="54"/>
      <c r="E16" s="32" t="s">
        <v>43</v>
      </c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4"/>
    </row>
    <row r="17" spans="2:16" s="11" customFormat="1" ht="12.75" customHeight="1">
      <c r="B17" s="53"/>
      <c r="C17" s="54"/>
      <c r="D17" s="54"/>
      <c r="E17" s="32" t="s">
        <v>44</v>
      </c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4"/>
    </row>
    <row r="18" spans="2:16" s="11" customFormat="1" ht="12.75" customHeight="1">
      <c r="B18" s="53"/>
      <c r="C18" s="54"/>
      <c r="D18" s="54"/>
      <c r="E18" s="32" t="s">
        <v>45</v>
      </c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4"/>
    </row>
    <row r="19" spans="2:16" s="11" customFormat="1" ht="12.75" customHeight="1">
      <c r="B19" s="53"/>
      <c r="C19" s="54"/>
      <c r="D19" s="54"/>
      <c r="E19" s="32" t="s">
        <v>46</v>
      </c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4"/>
    </row>
    <row r="20" spans="2:16" s="11" customFormat="1" ht="12.75" customHeight="1">
      <c r="B20" s="53"/>
      <c r="C20" s="54"/>
      <c r="D20" s="54"/>
      <c r="E20" s="32" t="s">
        <v>47</v>
      </c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4"/>
    </row>
    <row r="21" spans="2:16" s="11" customFormat="1" ht="12.75" customHeight="1" thickBot="1">
      <c r="B21" s="53"/>
      <c r="C21" s="54"/>
      <c r="D21" s="54"/>
      <c r="E21" s="35" t="s">
        <v>48</v>
      </c>
      <c r="F21" s="36"/>
      <c r="G21" s="33"/>
      <c r="H21" s="33"/>
      <c r="I21" s="33"/>
      <c r="J21" s="33"/>
      <c r="K21" s="33"/>
      <c r="L21" s="33"/>
      <c r="M21" s="33"/>
      <c r="N21" s="33"/>
      <c r="O21" s="33"/>
      <c r="P21" s="34"/>
    </row>
    <row r="22" spans="2:16" s="11" customFormat="1" ht="12.75" customHeight="1">
      <c r="B22" s="53"/>
      <c r="C22" s="54"/>
      <c r="D22" s="54"/>
      <c r="E22" s="40" t="s">
        <v>49</v>
      </c>
      <c r="F22" s="37" t="s">
        <v>59</v>
      </c>
      <c r="G22" s="33"/>
      <c r="H22" s="33"/>
      <c r="I22" s="33"/>
      <c r="J22" s="33"/>
      <c r="K22" s="33"/>
      <c r="L22" s="33"/>
      <c r="M22" s="33"/>
      <c r="N22" s="33"/>
      <c r="O22" s="33"/>
      <c r="P22" s="34"/>
    </row>
    <row r="23" spans="2:16" s="11" customFormat="1" ht="12.75" customHeight="1">
      <c r="B23" s="53"/>
      <c r="C23" s="54"/>
      <c r="D23" s="54"/>
      <c r="E23" s="41" t="s">
        <v>50</v>
      </c>
      <c r="F23" s="38">
        <v>1</v>
      </c>
      <c r="G23" s="33"/>
      <c r="H23" s="33"/>
      <c r="I23" s="33"/>
      <c r="J23" s="33"/>
      <c r="K23" s="33"/>
      <c r="L23" s="33"/>
      <c r="M23" s="33"/>
      <c r="N23" s="33"/>
      <c r="O23" s="33"/>
      <c r="P23" s="34"/>
    </row>
    <row r="24" spans="2:16" s="11" customFormat="1" ht="12.75" customHeight="1">
      <c r="B24" s="53"/>
      <c r="C24" s="54"/>
      <c r="D24" s="54"/>
      <c r="E24" s="41" t="s">
        <v>51</v>
      </c>
      <c r="F24" s="38">
        <v>1</v>
      </c>
      <c r="G24" s="33"/>
      <c r="H24" s="33"/>
      <c r="I24" s="33"/>
      <c r="J24" s="33"/>
      <c r="K24" s="33"/>
      <c r="L24" s="33"/>
      <c r="M24" s="33"/>
      <c r="N24" s="33"/>
      <c r="O24" s="33"/>
      <c r="P24" s="34"/>
    </row>
    <row r="25" spans="2:16" s="11" customFormat="1" ht="12.75" customHeight="1">
      <c r="B25" s="53"/>
      <c r="C25" s="54"/>
      <c r="D25" s="54"/>
      <c r="E25" s="41" t="s">
        <v>52</v>
      </c>
      <c r="F25" s="38">
        <v>1</v>
      </c>
      <c r="G25" s="33"/>
      <c r="H25" s="33"/>
      <c r="I25" s="33"/>
      <c r="J25" s="33"/>
      <c r="K25" s="33"/>
      <c r="L25" s="33"/>
      <c r="M25" s="33"/>
      <c r="N25" s="33"/>
      <c r="O25" s="33"/>
      <c r="P25" s="34"/>
    </row>
    <row r="26" spans="2:16" s="11" customFormat="1" ht="12.75" customHeight="1">
      <c r="B26" s="53"/>
      <c r="C26" s="54"/>
      <c r="D26" s="54"/>
      <c r="E26" s="41" t="s">
        <v>53</v>
      </c>
      <c r="F26" s="38">
        <v>1</v>
      </c>
      <c r="G26" s="33"/>
      <c r="H26" s="33"/>
      <c r="I26" s="33"/>
      <c r="J26" s="33"/>
      <c r="K26" s="33"/>
      <c r="L26" s="33"/>
      <c r="M26" s="33"/>
      <c r="N26" s="33"/>
      <c r="O26" s="33"/>
      <c r="P26" s="34"/>
    </row>
    <row r="27" spans="2:16" s="11" customFormat="1" ht="12.75" customHeight="1">
      <c r="B27" s="53"/>
      <c r="C27" s="54"/>
      <c r="D27" s="54"/>
      <c r="E27" s="41" t="s">
        <v>54</v>
      </c>
      <c r="F27" s="38">
        <v>1</v>
      </c>
      <c r="G27" s="33"/>
      <c r="H27" s="33"/>
      <c r="I27" s="33"/>
      <c r="J27" s="33"/>
      <c r="K27" s="33"/>
      <c r="L27" s="33"/>
      <c r="M27" s="33"/>
      <c r="N27" s="33"/>
      <c r="O27" s="33"/>
      <c r="P27" s="34"/>
    </row>
    <row r="28" spans="2:16" s="11" customFormat="1" ht="12.75" customHeight="1">
      <c r="B28" s="53"/>
      <c r="C28" s="54"/>
      <c r="D28" s="54"/>
      <c r="E28" s="41" t="s">
        <v>55</v>
      </c>
      <c r="F28" s="38">
        <v>1</v>
      </c>
      <c r="G28" s="33"/>
      <c r="H28" s="33"/>
      <c r="I28" s="33"/>
      <c r="J28" s="33"/>
      <c r="K28" s="33"/>
      <c r="L28" s="33"/>
      <c r="M28" s="33"/>
      <c r="N28" s="33"/>
      <c r="O28" s="33"/>
      <c r="P28" s="34"/>
    </row>
    <row r="29" spans="2:16" s="11" customFormat="1" ht="12.75" customHeight="1">
      <c r="B29" s="53"/>
      <c r="C29" s="54"/>
      <c r="D29" s="54"/>
      <c r="E29" s="41" t="s">
        <v>56</v>
      </c>
      <c r="F29" s="38">
        <v>1</v>
      </c>
      <c r="G29" s="33"/>
      <c r="H29" s="33"/>
      <c r="I29" s="33"/>
      <c r="J29" s="33"/>
      <c r="K29" s="33"/>
      <c r="L29" s="33"/>
      <c r="M29" s="33"/>
      <c r="N29" s="33"/>
      <c r="O29" s="33"/>
      <c r="P29" s="34"/>
    </row>
    <row r="30" spans="2:16" s="11" customFormat="1" ht="15" customHeight="1">
      <c r="B30" s="53"/>
      <c r="C30" s="54"/>
      <c r="D30" s="54"/>
      <c r="E30" s="41" t="s">
        <v>57</v>
      </c>
      <c r="F30" s="38">
        <v>1</v>
      </c>
      <c r="G30" s="33"/>
      <c r="H30" s="33"/>
      <c r="I30" s="33"/>
      <c r="J30" s="33"/>
      <c r="K30" s="33"/>
      <c r="L30" s="33"/>
      <c r="M30" s="33"/>
      <c r="N30" s="33"/>
      <c r="O30" s="33"/>
      <c r="P30" s="34"/>
    </row>
    <row r="31" spans="2:16" s="11" customFormat="1" ht="15" customHeight="1" thickBot="1">
      <c r="B31" s="55"/>
      <c r="C31" s="56"/>
      <c r="D31" s="56"/>
      <c r="E31" s="42" t="s">
        <v>58</v>
      </c>
      <c r="F31" s="39">
        <v>1</v>
      </c>
      <c r="G31" s="33"/>
      <c r="H31" s="33"/>
      <c r="I31" s="33"/>
      <c r="J31" s="33"/>
      <c r="K31" s="33"/>
      <c r="L31" s="33"/>
      <c r="M31" s="33"/>
      <c r="N31" s="33"/>
      <c r="O31" s="33"/>
      <c r="P31" s="34"/>
    </row>
    <row r="32" spans="2:16">
      <c r="B32" s="57" t="s">
        <v>7</v>
      </c>
      <c r="C32" s="57"/>
      <c r="D32" s="57"/>
      <c r="E32" s="44" t="str">
        <f>Query2_USERN</f>
        <v>Мухамадеев Алексей Викторович</v>
      </c>
      <c r="F32" s="33" t="s">
        <v>61</v>
      </c>
      <c r="G32" s="33"/>
      <c r="H32" s="33"/>
      <c r="I32" s="33"/>
      <c r="J32" s="33"/>
      <c r="K32" s="33"/>
      <c r="L32" s="33"/>
      <c r="M32" s="33"/>
      <c r="N32" s="33"/>
      <c r="O32" s="33"/>
      <c r="P32" s="34"/>
    </row>
    <row r="33" spans="1:17" ht="19.5" customHeight="1">
      <c r="A33" s="11"/>
      <c r="B33" s="28"/>
      <c r="C33" s="28"/>
      <c r="D33" s="28"/>
      <c r="E33" s="28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11"/>
    </row>
    <row r="34" spans="1:17" s="11" customFormat="1" ht="19.5" customHeight="1">
      <c r="A34"/>
      <c r="B34" s="11" t="s">
        <v>40</v>
      </c>
      <c r="D34"/>
      <c r="F34"/>
      <c r="G34"/>
      <c r="H34"/>
      <c r="I34"/>
      <c r="J34"/>
      <c r="K34" s="7"/>
      <c r="L34"/>
      <c r="M34" s="8"/>
      <c r="N34" s="8"/>
      <c r="O34" s="10"/>
      <c r="P34"/>
      <c r="Q34"/>
    </row>
    <row r="35" spans="1:17">
      <c r="A35" s="11"/>
      <c r="B35" s="11"/>
      <c r="D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</row>
    <row r="36" spans="1:17" ht="18.75">
      <c r="F36" s="45"/>
      <c r="G36" s="46"/>
      <c r="H36" s="46"/>
      <c r="I36" s="46"/>
      <c r="J36" s="46"/>
    </row>
    <row r="37" spans="1:17" ht="18.75">
      <c r="F37" s="46"/>
      <c r="G37" s="46"/>
      <c r="H37" s="46"/>
      <c r="I37" s="46"/>
      <c r="J37" s="46"/>
    </row>
  </sheetData>
  <mergeCells count="21">
    <mergeCell ref="B2:P2"/>
    <mergeCell ref="B4:B5"/>
    <mergeCell ref="D4:D5"/>
    <mergeCell ref="O4:O5"/>
    <mergeCell ref="P4:P5"/>
    <mergeCell ref="F4:F5"/>
    <mergeCell ref="G4:G5"/>
    <mergeCell ref="H4:L4"/>
    <mergeCell ref="C4:C5"/>
    <mergeCell ref="E4:E5"/>
    <mergeCell ref="B14:D31"/>
    <mergeCell ref="B32:D32"/>
    <mergeCell ref="N4:N5"/>
    <mergeCell ref="M4:M5"/>
    <mergeCell ref="E14:P14"/>
    <mergeCell ref="B12:D12"/>
    <mergeCell ref="B11:P11"/>
    <mergeCell ref="B13:D13"/>
    <mergeCell ref="E12:P12"/>
    <mergeCell ref="E13:P13"/>
    <mergeCell ref="B10:P10"/>
  </mergeCells>
  <pageMargins left="0.78740157480314965" right="0.39370078740157483" top="0.78740157480314965" bottom="0.39370078740157483" header="0.31496062992125984" footer="0.31496062992125984"/>
  <pageSetup paperSize="9" scale="55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30" t="s">
        <v>24</v>
      </c>
      <c r="B5" t="e">
        <f>XLR_ERRNAME</f>
        <v>#NAME?</v>
      </c>
    </row>
    <row r="6" spans="1:19">
      <c r="A6" t="s">
        <v>25</v>
      </c>
      <c r="B6">
        <v>7107</v>
      </c>
      <c r="C6" s="31" t="s">
        <v>26</v>
      </c>
      <c r="D6">
        <v>4855</v>
      </c>
      <c r="E6" s="31" t="s">
        <v>27</v>
      </c>
      <c r="F6" s="31" t="s">
        <v>28</v>
      </c>
      <c r="G6" s="31" t="s">
        <v>29</v>
      </c>
      <c r="H6" s="31" t="s">
        <v>29</v>
      </c>
      <c r="I6" s="31" t="s">
        <v>29</v>
      </c>
      <c r="J6" s="31" t="s">
        <v>27</v>
      </c>
      <c r="K6" s="31" t="s">
        <v>30</v>
      </c>
      <c r="L6" s="31" t="s">
        <v>31</v>
      </c>
      <c r="M6" s="31" t="s">
        <v>32</v>
      </c>
      <c r="N6" s="31" t="s">
        <v>29</v>
      </c>
      <c r="O6">
        <v>1655</v>
      </c>
      <c r="P6" s="31" t="s">
        <v>33</v>
      </c>
      <c r="Q6">
        <v>0</v>
      </c>
      <c r="R6" s="31" t="s">
        <v>29</v>
      </c>
      <c r="S6" s="31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e.farrahova</cp:lastModifiedBy>
  <cp:lastPrinted>2014-11-21T07:04:07Z</cp:lastPrinted>
  <dcterms:created xsi:type="dcterms:W3CDTF">2013-12-19T08:11:42Z</dcterms:created>
  <dcterms:modified xsi:type="dcterms:W3CDTF">2015-02-27T06:45:14Z</dcterms:modified>
</cp:coreProperties>
</file>