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3. Март\31_НЕМСП_Разовый_Поставка автошин\Закупочная\"/>
    </mc:Choice>
  </mc:AlternateContent>
  <bookViews>
    <workbookView xWindow="0" yWindow="0" windowWidth="21600" windowHeight="9660" tabRatio="637" activeTab="1"/>
  </bookViews>
  <sheets>
    <sheet name="2021" sheetId="1" r:id="rId1"/>
    <sheet name="Лист1" sheetId="3" r:id="rId2"/>
    <sheet name="XLR_NoRangeSheet" sheetId="2" state="veryHidden" r:id="rId3"/>
  </sheets>
  <definedNames>
    <definedName name="Query1">'2021'!$A$8:$N$22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'2021'!#REF!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N23" i="3" l="1"/>
  <c r="N19" i="3"/>
  <c r="N20" i="3"/>
  <c r="N21" i="3"/>
  <c r="N22" i="3"/>
  <c r="N16" i="3"/>
  <c r="N17" i="3"/>
  <c r="N18" i="3"/>
  <c r="N10" i="3"/>
  <c r="N11" i="3"/>
  <c r="N12" i="3"/>
  <c r="N13" i="3"/>
  <c r="N14" i="3"/>
  <c r="N15" i="3"/>
  <c r="N8" i="3"/>
  <c r="N9" i="3"/>
  <c r="N7" i="3"/>
  <c r="M23" i="3" l="1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M7" i="3"/>
  <c r="M9" i="1" l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N25" i="1" l="1"/>
  <c r="P10" i="1" l="1"/>
  <c r="P19" i="1"/>
  <c r="P20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8" i="1"/>
  <c r="O25" i="1" l="1"/>
  <c r="P11" i="1"/>
  <c r="P12" i="1"/>
  <c r="P13" i="1"/>
  <c r="P14" i="1"/>
  <c r="P15" i="1"/>
  <c r="P16" i="1"/>
  <c r="P17" i="1"/>
  <c r="P18" i="1"/>
  <c r="P21" i="1"/>
  <c r="P22" i="1"/>
  <c r="P23" i="1"/>
  <c r="P24" i="1"/>
  <c r="P9" i="1"/>
  <c r="M8" i="1"/>
  <c r="P8" i="1" s="1"/>
  <c r="P25" i="1" l="1"/>
  <c r="B9" i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5" i="2" l="1"/>
</calcChain>
</file>

<file path=xl/sharedStrings.xml><?xml version="1.0" encoding="utf-8"?>
<sst xmlns="http://schemas.openxmlformats.org/spreadsheetml/2006/main" count="338" uniqueCount="104">
  <si>
    <t>№ п.п.</t>
  </si>
  <si>
    <t>Описание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</si>
  <si>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</si>
  <si>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</si>
  <si>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</si>
  <si>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</si>
  <si>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</si>
  <si>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</si>
  <si>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</si>
  <si>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</si>
  <si>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</si>
  <si>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</si>
  <si>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</si>
  <si>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</si>
  <si>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</si>
  <si>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</si>
  <si>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</si>
  <si>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Объем может быть изменен на 20% без изменения стоимости единицы</t>
  </si>
  <si>
    <t>Автошина 205/55 R16 (Шкода)</t>
  </si>
  <si>
    <t>Автошина 195/75 R16С (Газель)</t>
  </si>
  <si>
    <t>Автошина 205/75 R-15 (Шевроле Нива)</t>
  </si>
  <si>
    <t>Автошина 12.00-18 для а/м ГАЗ 66, ГАЗ 3309</t>
  </si>
  <si>
    <t>Автошина 10.00 R-20 для а/м КАМАЗ</t>
  </si>
  <si>
    <t>Автошина 225/85 R-15 для а/м УАЗ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</si>
  <si>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</si>
  <si>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</si>
  <si>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</si>
  <si>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>Фаттахов Ф.В. +7(347)2215719</t>
  </si>
  <si>
    <t>Автошина 9.00 R20 ЗИЛ</t>
  </si>
  <si>
    <t>Шина сельскохозяйственная 11.20 R-20 (МТЗ Ф-35</t>
  </si>
  <si>
    <t>Шина сельскохозяйственная 15.5-38 (МТЗ)</t>
  </si>
  <si>
    <t xml:space="preserve">Автошина 175/70 R-13 </t>
  </si>
  <si>
    <t xml:space="preserve">Автошина 175/65 R-14 </t>
  </si>
  <si>
    <t xml:space="preserve">Автошина 225/75 R-16 для а/м УАЗ </t>
  </si>
  <si>
    <t>Автошина 185/75 R16 (Нива)</t>
  </si>
  <si>
    <t>Шина сельскохозяйственная 9,00-16 для тракторных прицепов 2ПТС4</t>
  </si>
  <si>
    <t>Диск штампованный R16  УАЗ</t>
  </si>
  <si>
    <t>Диск штампованный R15  (Шевроле Нива)</t>
  </si>
  <si>
    <t>Технические характеристики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</si>
  <si>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</si>
  <si>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</si>
  <si>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</si>
  <si>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</si>
  <si>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</si>
  <si>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</si>
  <si>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</si>
  <si>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</si>
  <si>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</si>
  <si>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</si>
  <si>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Автошина 195/65 R-15 для а/м Шкода</t>
  </si>
  <si>
    <t>летняя</t>
  </si>
  <si>
    <t>спецтехника</t>
  </si>
  <si>
    <t>J</t>
  </si>
  <si>
    <t>149/146</t>
  </si>
  <si>
    <t>140/137</t>
  </si>
  <si>
    <t>G</t>
  </si>
  <si>
    <t>A6</t>
  </si>
  <si>
    <t>137/133</t>
  </si>
  <si>
    <t>A8</t>
  </si>
  <si>
    <t>104/102</t>
  </si>
  <si>
    <t>R</t>
  </si>
  <si>
    <t>T</t>
  </si>
  <si>
    <t>H</t>
  </si>
  <si>
    <t>P</t>
  </si>
  <si>
    <t>Q</t>
  </si>
  <si>
    <t>V</t>
  </si>
  <si>
    <t>125/123</t>
  </si>
  <si>
    <t>Адрес поставки:</t>
  </si>
  <si>
    <t xml:space="preserve">г. Уфа, ул. Каспийская, 14;г. Стерлитамак, ул. Сакко и Вацетти,23; г. Туймазы, ул.Чехова,1б; г. Нефтекамск, ул. Социалистическая, 85; г. Бирск ул. Бурновская, 10; г. Белебей, ул. Ленина, 7;г. Мелеуз, ул. Воровского, 2; г. Сибай, ул. Горького, д.53, корп. А;г. Белорецк, ул. Ленина, д. 41;с. Месягутово, ул. Коммунистическая, д. 24
</t>
  </si>
  <si>
    <t>Предельная цена за единицу измерения с НДС 20%, включая стоимость тары и доставку, рубли РФ</t>
  </si>
  <si>
    <t>Предельная цена за единицу измерения без НДС, включая стоимость  тары и доставку, рубли РФ</t>
  </si>
  <si>
    <t xml:space="preserve">Диск штампованный 6½JxR16 PSD 5x139,7 H2 ET40 ц.o.108  </t>
  </si>
  <si>
    <t>Диск штампованный 6JxR15 PSD  5x139.7 ET40 Dia 98</t>
  </si>
  <si>
    <t>кол-во</t>
  </si>
  <si>
    <t>сумма</t>
  </si>
  <si>
    <t>сумма с НДС</t>
  </si>
  <si>
    <t>Место доставки</t>
  </si>
  <si>
    <t>г. Бирск ул. Бурновская, 10 - 8 шт.,                           г. Туймазы, ул.Чехова,1б - 2 шт. г. Стерлитамак, ул. Сакко и Вацетти,23 - 8шт</t>
  </si>
  <si>
    <t>г.Сибай  ул. Индустриальное шоссе 2с. - 4 шт. с.Месягутово ул. Коммунистическая 24 - 4 шт. г. Уфа, ул. Каспийская, 14 - 4 шт</t>
  </si>
  <si>
    <t>г. Уфа, ул. Каспийская, 14</t>
  </si>
  <si>
    <t>г. Бирск ул. Бурновская, 10 - 2 шт  г. Стерлитамак, ул. Сакко и Вацетти,23 - 2шт г. Уфа, ул. Каспийская, 14 - 2 шт</t>
  </si>
  <si>
    <t>г. Бирск ул. Бурновская, 10 - 2 шт  г. Стерлитамак, ул. Сакко и Вацетти,23 - 4 шт г. Уфа, ул. Каспийская, 14 - 6</t>
  </si>
  <si>
    <t xml:space="preserve"> г. Туймазы, ул.Чехова,1б - 4 шт.</t>
  </si>
  <si>
    <t xml:space="preserve">г. Уфа, ул. Каспийская, 14 </t>
  </si>
  <si>
    <t>г. Бирск ул. Бурновская, 10 - 4 шт.,                            г. Нефтекамск, ул. Социалистическая, 85 - 4 шт. г. Стерлитамак, ул. Сакко и Вацетти,23 - 6 шт г. Уфа, ул. Каспийская, 14 - 8 шт</t>
  </si>
  <si>
    <t>г. Бирск ул. Бурновская, 10 - 11 шт.,                        г. Нефтекамск, ул. Социалистическая, 85 - 11 шт., г. Туймазы, ул.Чехова,1б - 12 шт. Сибай ул. Индустриальное шоссе 2 с.- 4шт                                           Месягутово ул. Коммунистическая 24 - 8шт                                                             Белорецк ул. Ленина 43 - 28шт. г. Стерлитамак, ул. Сакко и Вацетти,23 - 36 шт г. Уфа, ул. Каспийская, 14 - 52 шт</t>
  </si>
  <si>
    <t xml:space="preserve"> г. Бирск ул. Бурновская, 10 - 6 шт.,                           г. Нефтекамск, ул. Социалистическая, 85 - 6 шт., г. Туймазы, ул.Чехова,1б - 6 шт. г. Стерлитамак, ул. Сакко и Вацетти,23 - 8 шт г. Уфа, ул. Каспийская, 14 - 22 шт</t>
  </si>
  <si>
    <t>г. Нефтекамск, ул. Социалистическая, 85 - 4 шт., г. Стерлитамак, ул. Сакко и Вацетти,23 - 8 шт г. Уфа, ул. Каспийская, 14 - 16шт</t>
  </si>
  <si>
    <t>Предельная стоимость лота составляет 1 640 172 (один миллион  шестьсот сорок тысяч сто семьдесят два) рубля, в т.ч. НДС 20%</t>
  </si>
  <si>
    <t>в течении 14 (четырнадцати) календарных дней с момента подписания Сторонами договора.</t>
  </si>
  <si>
    <t>РАЗДЕЛ IV. ТЕХНИЧЕСКОЕ ЗАДАНИЕ</t>
  </si>
  <si>
    <t xml:space="preserve">Предельная стоимость лота составляет  1 640 172,00 руб. (с НДС 20%) </t>
  </si>
  <si>
    <t>г. Бирск ул. Бурновская, 10 - 2 шт.;  г. Стерлитамак, ул. Сакко и Вацетти,23 - 2шт.; г. Уфа, ул. Каспийская, 14 - 2 шт</t>
  </si>
  <si>
    <t>г. Бирск ул. Бурновская, 10 - 2 шт.;  г. Стерлитамак, ул. Сакко и Вацетти,23 - 4 шт.; г. Уфа, ул. Каспийская, 14 - 6 шт.</t>
  </si>
  <si>
    <t>г. Бирск ул. Бурновская, 10 - 4 шт.; г. Нефтекамск, ул. Социалистическая, 85 - 4 шт.; г. Стерлитамак, ул. Сакко и Вацетти,23 - 6 шт.; г. Уфа, ул. Каспийская, 14 - 8 шт.</t>
  </si>
  <si>
    <t>г. Бирск ул. Бурновская, 10 - 11 шт.; г. Нефтекамск, ул. Социалистическая, 85 - 11 шт.; г. Туймазы, ул.Чехова,1б - 12 шт.; г. Сибай ул. Индустриальное шоссе 2 с.- 4шт.; с. Месягутово ул. Коммунистическая 24 - 8шт.; г.Белорецк ул. Ленина 43 - 28шт.; г. Стерлитамак, ул. Сакко и Вацетти,23 - 36 шт.; г. Уфа, ул. Каспийская, 14 - 52 шт.</t>
  </si>
  <si>
    <t xml:space="preserve"> г. Бирск ул. Бурновская, 10 - 6 шт.; г. Нефтекамск, ул. Социалистическая, 85 - 6 шт.; г. Туймазы, ул.Чехова,1б - 6 шт.;  г. Стерлитамак, ул. Сакко и Вацетти,23 - 8 шт.; г. Уфа, ул. Каспийская, 14 - 22 шт.</t>
  </si>
  <si>
    <t>г. Бирск ул. Бурновская, 10 - 8 шт.; г. Туймазы, ул.Чехова,1б - 2 шт.; г. Стерлитамак, ул. Сакко и Вацетти,23 - 8шт.</t>
  </si>
  <si>
    <t>г. Нефтекамск, ул. Социалистическая, 85 - 4 шт.; г. Стерлитамак, ул. Сакко и Вацетти,23 - 8 шт.; г. Уфа, ул. Каспийская, 14 - 16шт.</t>
  </si>
  <si>
    <t xml:space="preserve">г. Уфа, ул. Каспийская, 14; г. Стерлитамак, ул. Сакко и Вацетти,23; г. Туймазы, ул.Чехова,1б; г. Нефтекамск, ул. Социалистическая, 85; г. Бирск ул. Бурновская, 10; г. Белебей, ул. Ленина, 7; г. Мелеуз, ул. Воровского, 2; г. Сибай, ул. Горького, д.53, корп. А;г. Белорецк, ул. Ленина, д. 41; с. Месягутово, ул. Коммунистическая, д. 24
</t>
  </si>
  <si>
    <t>Срок доставки</t>
  </si>
  <si>
    <t>не позднее 14 (четырнадцати) календарных дней со дня заключения настоящего Договора</t>
  </si>
  <si>
    <t>сумма,  без учета НДС 20%</t>
  </si>
  <si>
    <t>сумма,        с учетом 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</si>
</sst>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[$-419]General"/>
    <numFmt numFmtId="166" formatCode="#,##0.00_ ;\-#,##0.00\ 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5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11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1" fontId="10" fillId="2" borderId="4" xfId="0" applyNumberFormat="1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top"/>
    </xf>
    <xf numFmtId="2" fontId="10" fillId="0" borderId="1" xfId="3" applyNumberFormat="1" applyFont="1" applyFill="1" applyBorder="1" applyAlignment="1">
      <alignment horizontal="center" vertical="center"/>
    </xf>
    <xf numFmtId="166" fontId="10" fillId="0" borderId="1" xfId="3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1" fillId="2" borderId="9" xfId="0" applyFont="1" applyFill="1" applyBorder="1" applyAlignment="1">
      <alignment horizontal="center" vertical="top"/>
    </xf>
    <xf numFmtId="0" fontId="10" fillId="4" borderId="6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vertical="top" wrapText="1"/>
    </xf>
    <xf numFmtId="0" fontId="2" fillId="0" borderId="4" xfId="0" applyFont="1" applyBorder="1" applyAlignment="1"/>
    <xf numFmtId="0" fontId="2" fillId="0" borderId="4" xfId="0" applyFont="1" applyBorder="1" applyAlignment="1">
      <alignment vertical="center"/>
    </xf>
    <xf numFmtId="0" fontId="11" fillId="6" borderId="4" xfId="4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/>
    <xf numFmtId="2" fontId="2" fillId="5" borderId="1" xfId="0" applyNumberFormat="1" applyFont="1" applyFill="1" applyBorder="1"/>
    <xf numFmtId="0" fontId="2" fillId="5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2" fontId="15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 applyFill="1"/>
    <xf numFmtId="0" fontId="15" fillId="0" borderId="0" xfId="0" applyFont="1" applyAlignment="1">
      <alignment horizontal="left"/>
    </xf>
    <xf numFmtId="0" fontId="16" fillId="0" borderId="4" xfId="0" applyFont="1" applyBorder="1" applyAlignment="1">
      <alignment vertical="center"/>
    </xf>
    <xf numFmtId="0" fontId="16" fillId="0" borderId="4" xfId="0" applyFont="1" applyBorder="1" applyAlignment="1">
      <alignment wrapText="1"/>
    </xf>
    <xf numFmtId="0" fontId="16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2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top"/>
    </xf>
    <xf numFmtId="2" fontId="4" fillId="0" borderId="1" xfId="3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6" fillId="0" borderId="4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top" wrapText="1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zoomScale="70" zoomScaleNormal="70" workbookViewId="0">
      <selection activeCell="B3" sqref="B3:Q24"/>
    </sheetView>
  </sheetViews>
  <sheetFormatPr defaultColWidth="9.140625" defaultRowHeight="15" x14ac:dyDescent="0.25"/>
  <cols>
    <col min="1" max="1" width="2.28515625" style="3" customWidth="1"/>
    <col min="2" max="2" width="7.28515625" style="3" customWidth="1"/>
    <col min="3" max="3" width="49.140625" style="3" customWidth="1"/>
    <col min="4" max="4" width="52.42578125" style="3" customWidth="1"/>
    <col min="5" max="5" width="13.7109375" style="3" customWidth="1"/>
    <col min="6" max="6" width="14.42578125" style="3" customWidth="1"/>
    <col min="7" max="7" width="10" style="3" customWidth="1"/>
    <col min="8" max="9" width="9" style="3" customWidth="1"/>
    <col min="10" max="10" width="17" style="3" customWidth="1"/>
    <col min="11" max="11" width="4.42578125" style="15" customWidth="1"/>
    <col min="12" max="12" width="16.28515625" style="18" customWidth="1"/>
    <col min="13" max="13" width="19.140625" style="18" customWidth="1"/>
    <col min="14" max="14" width="8" style="3" customWidth="1"/>
    <col min="15" max="15" width="11.42578125" style="3" customWidth="1"/>
    <col min="16" max="16" width="14.42578125" style="11" customWidth="1"/>
    <col min="17" max="17" width="36.42578125" style="3" customWidth="1"/>
    <col min="18" max="16384" width="9.140625" style="3"/>
  </cols>
  <sheetData>
    <row r="1" spans="2:17" ht="15" customHeight="1" x14ac:dyDescent="0.3">
      <c r="B1" s="89"/>
      <c r="C1" s="90"/>
      <c r="D1" s="90"/>
      <c r="E1" s="21"/>
      <c r="F1" s="21"/>
      <c r="G1" s="21"/>
      <c r="H1" s="21"/>
      <c r="I1" s="21"/>
      <c r="J1" s="21"/>
    </row>
    <row r="2" spans="2:17" ht="8.25" customHeight="1" x14ac:dyDescent="0.25"/>
    <row r="3" spans="2:17" ht="23.25" customHeight="1" x14ac:dyDescent="0.25">
      <c r="B3" s="93" t="s">
        <v>4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</row>
    <row r="4" spans="2:17" ht="20.25" customHeight="1" x14ac:dyDescent="0.25">
      <c r="D4" s="4"/>
      <c r="E4" s="4"/>
      <c r="F4" s="4"/>
      <c r="G4" s="4"/>
      <c r="H4" s="4"/>
      <c r="I4" s="4"/>
      <c r="J4" s="4"/>
      <c r="N4" s="6"/>
    </row>
    <row r="5" spans="2:17" ht="63" customHeight="1" x14ac:dyDescent="0.25">
      <c r="B5" s="94" t="s">
        <v>0</v>
      </c>
      <c r="C5" s="95" t="s">
        <v>6</v>
      </c>
      <c r="D5" s="94" t="s">
        <v>1</v>
      </c>
      <c r="E5" s="97" t="s">
        <v>38</v>
      </c>
      <c r="F5" s="98"/>
      <c r="G5" s="98"/>
      <c r="H5" s="98"/>
      <c r="I5" s="98"/>
      <c r="J5" s="98"/>
      <c r="K5" s="94" t="s">
        <v>5</v>
      </c>
      <c r="L5" s="91" t="s">
        <v>70</v>
      </c>
      <c r="M5" s="91" t="s">
        <v>69</v>
      </c>
      <c r="N5" s="38"/>
      <c r="O5" s="40"/>
      <c r="P5" s="41"/>
      <c r="Q5" s="99" t="s">
        <v>76</v>
      </c>
    </row>
    <row r="6" spans="2:17" s="7" customFormat="1" ht="63" customHeight="1" x14ac:dyDescent="0.25">
      <c r="B6" s="94"/>
      <c r="C6" s="96"/>
      <c r="D6" s="94"/>
      <c r="E6" s="20" t="s">
        <v>41</v>
      </c>
      <c r="F6" s="20" t="s">
        <v>43</v>
      </c>
      <c r="G6" s="20" t="s">
        <v>40</v>
      </c>
      <c r="H6" s="20" t="s">
        <v>39</v>
      </c>
      <c r="I6" s="20" t="s">
        <v>45</v>
      </c>
      <c r="J6" s="20" t="s">
        <v>47</v>
      </c>
      <c r="K6" s="94"/>
      <c r="L6" s="92"/>
      <c r="M6" s="92"/>
      <c r="N6" s="39" t="s">
        <v>73</v>
      </c>
      <c r="O6" s="42" t="s">
        <v>74</v>
      </c>
      <c r="P6" s="42" t="s">
        <v>75</v>
      </c>
      <c r="Q6" s="100"/>
    </row>
    <row r="7" spans="2:17" ht="20.25" customHeight="1" x14ac:dyDescent="0.25">
      <c r="B7" s="5">
        <v>1</v>
      </c>
      <c r="C7" s="17">
        <v>2</v>
      </c>
      <c r="D7" s="12">
        <v>3</v>
      </c>
      <c r="E7" s="12"/>
      <c r="F7" s="12"/>
      <c r="G7" s="12"/>
      <c r="H7" s="12"/>
      <c r="I7" s="12"/>
      <c r="J7" s="12"/>
      <c r="K7" s="13">
        <v>4</v>
      </c>
      <c r="L7" s="19">
        <v>5</v>
      </c>
      <c r="M7" s="19">
        <v>6</v>
      </c>
      <c r="N7" s="45"/>
      <c r="O7" s="40"/>
      <c r="P7" s="40"/>
      <c r="Q7" s="44"/>
    </row>
    <row r="8" spans="2:17" s="14" customFormat="1" ht="63" customHeight="1" x14ac:dyDescent="0.25">
      <c r="B8" s="22">
        <v>1</v>
      </c>
      <c r="C8" s="23" t="s">
        <v>21</v>
      </c>
      <c r="D8" s="24" t="s">
        <v>21</v>
      </c>
      <c r="E8" s="32" t="s">
        <v>42</v>
      </c>
      <c r="F8" s="32" t="s">
        <v>44</v>
      </c>
      <c r="G8" s="32">
        <v>130</v>
      </c>
      <c r="H8" s="32">
        <v>12</v>
      </c>
      <c r="I8" s="32" t="s">
        <v>52</v>
      </c>
      <c r="J8" s="32" t="s">
        <v>48</v>
      </c>
      <c r="K8" s="25" t="s">
        <v>16</v>
      </c>
      <c r="L8" s="26">
        <v>13442</v>
      </c>
      <c r="M8" s="27">
        <f>L8*1.2</f>
        <v>16130.4</v>
      </c>
      <c r="N8" s="46">
        <v>12</v>
      </c>
      <c r="O8" s="48">
        <f>L8*N8</f>
        <v>161304</v>
      </c>
      <c r="P8" s="48">
        <f>M8*N8</f>
        <v>193564.79999999999</v>
      </c>
      <c r="Q8" s="43" t="s">
        <v>78</v>
      </c>
    </row>
    <row r="9" spans="2:17" s="14" customFormat="1" ht="63" customHeight="1" x14ac:dyDescent="0.25">
      <c r="B9" s="22">
        <f>B8+1</f>
        <v>2</v>
      </c>
      <c r="C9" s="23" t="s">
        <v>28</v>
      </c>
      <c r="D9" s="24" t="s">
        <v>28</v>
      </c>
      <c r="E9" s="32" t="s">
        <v>42</v>
      </c>
      <c r="F9" s="32" t="s">
        <v>44</v>
      </c>
      <c r="G9" s="32" t="s">
        <v>54</v>
      </c>
      <c r="H9" s="32">
        <v>14</v>
      </c>
      <c r="I9" s="32" t="s">
        <v>55</v>
      </c>
      <c r="J9" s="32" t="s">
        <v>48</v>
      </c>
      <c r="K9" s="25" t="s">
        <v>16</v>
      </c>
      <c r="L9" s="26">
        <v>6858</v>
      </c>
      <c r="M9" s="27">
        <f t="shared" ref="M9:M24" si="0">L9*1.2</f>
        <v>8229.6</v>
      </c>
      <c r="N9" s="46">
        <v>4</v>
      </c>
      <c r="O9" s="48">
        <f t="shared" ref="O9:O24" si="1">L9*N9</f>
        <v>27432</v>
      </c>
      <c r="P9" s="48">
        <f t="shared" ref="P9:P24" si="2">M9*N9</f>
        <v>32918.400000000001</v>
      </c>
      <c r="Q9" s="43" t="s">
        <v>79</v>
      </c>
    </row>
    <row r="10" spans="2:17" s="14" customFormat="1" ht="63" customHeight="1" x14ac:dyDescent="0.25">
      <c r="B10" s="22">
        <f t="shared" ref="B10:B24" si="3">B9+1</f>
        <v>3</v>
      </c>
      <c r="C10" s="23" t="s">
        <v>22</v>
      </c>
      <c r="D10" s="24" t="s">
        <v>22</v>
      </c>
      <c r="E10" s="32" t="s">
        <v>42</v>
      </c>
      <c r="F10" s="32" t="s">
        <v>44</v>
      </c>
      <c r="G10" s="32" t="s">
        <v>53</v>
      </c>
      <c r="H10" s="32">
        <v>18</v>
      </c>
      <c r="I10" s="32" t="s">
        <v>52</v>
      </c>
      <c r="J10" s="32" t="s">
        <v>48</v>
      </c>
      <c r="K10" s="25" t="s">
        <v>16</v>
      </c>
      <c r="L10" s="26">
        <v>8980</v>
      </c>
      <c r="M10" s="27">
        <f t="shared" si="0"/>
        <v>10776</v>
      </c>
      <c r="N10" s="46">
        <v>4</v>
      </c>
      <c r="O10" s="48">
        <f t="shared" si="1"/>
        <v>35920</v>
      </c>
      <c r="P10" s="48">
        <f t="shared" si="2"/>
        <v>43104</v>
      </c>
      <c r="Q10" s="43" t="s">
        <v>79</v>
      </c>
    </row>
    <row r="11" spans="2:17" s="14" customFormat="1" ht="63" customHeight="1" x14ac:dyDescent="0.25">
      <c r="B11" s="22">
        <f t="shared" si="3"/>
        <v>4</v>
      </c>
      <c r="C11" s="23" t="s">
        <v>29</v>
      </c>
      <c r="D11" s="24" t="s">
        <v>29</v>
      </c>
      <c r="E11" s="32" t="s">
        <v>51</v>
      </c>
      <c r="F11" s="32" t="s">
        <v>44</v>
      </c>
      <c r="G11" s="32">
        <v>114</v>
      </c>
      <c r="H11" s="32">
        <v>8</v>
      </c>
      <c r="I11" s="32" t="s">
        <v>56</v>
      </c>
      <c r="J11" s="32" t="s">
        <v>48</v>
      </c>
      <c r="K11" s="25" t="s">
        <v>16</v>
      </c>
      <c r="L11" s="26">
        <v>5639</v>
      </c>
      <c r="M11" s="27">
        <f t="shared" si="0"/>
        <v>6766.8</v>
      </c>
      <c r="N11" s="47">
        <v>6</v>
      </c>
      <c r="O11" s="48">
        <f t="shared" si="1"/>
        <v>33834</v>
      </c>
      <c r="P11" s="48">
        <f t="shared" si="2"/>
        <v>40600.800000000003</v>
      </c>
      <c r="Q11" s="43" t="s">
        <v>80</v>
      </c>
    </row>
    <row r="12" spans="2:17" s="14" customFormat="1" ht="63" customHeight="1" x14ac:dyDescent="0.25">
      <c r="B12" s="22">
        <f t="shared" si="3"/>
        <v>5</v>
      </c>
      <c r="C12" s="23" t="s">
        <v>30</v>
      </c>
      <c r="D12" s="24" t="s">
        <v>30</v>
      </c>
      <c r="E12" s="32" t="s">
        <v>51</v>
      </c>
      <c r="F12" s="32" t="s">
        <v>44</v>
      </c>
      <c r="G12" s="32" t="s">
        <v>57</v>
      </c>
      <c r="H12" s="32">
        <v>8</v>
      </c>
      <c r="I12" s="32" t="s">
        <v>58</v>
      </c>
      <c r="J12" s="32" t="s">
        <v>48</v>
      </c>
      <c r="K12" s="25" t="s">
        <v>16</v>
      </c>
      <c r="L12" s="26">
        <v>12888</v>
      </c>
      <c r="M12" s="27">
        <f t="shared" si="0"/>
        <v>15465.599999999999</v>
      </c>
      <c r="N12" s="47">
        <v>12</v>
      </c>
      <c r="O12" s="48">
        <f t="shared" si="1"/>
        <v>154656</v>
      </c>
      <c r="P12" s="48">
        <f t="shared" si="2"/>
        <v>185587.19999999998</v>
      </c>
      <c r="Q12" s="43" t="s">
        <v>81</v>
      </c>
    </row>
    <row r="13" spans="2:17" s="14" customFormat="1" ht="63" customHeight="1" x14ac:dyDescent="0.25">
      <c r="B13" s="22">
        <f t="shared" si="3"/>
        <v>6</v>
      </c>
      <c r="C13" s="23" t="s">
        <v>31</v>
      </c>
      <c r="D13" s="24" t="s">
        <v>31</v>
      </c>
      <c r="E13" s="32" t="s">
        <v>46</v>
      </c>
      <c r="F13" s="32" t="s">
        <v>50</v>
      </c>
      <c r="G13" s="32">
        <v>84</v>
      </c>
      <c r="H13" s="32"/>
      <c r="I13" s="32" t="s">
        <v>61</v>
      </c>
      <c r="J13" s="32" t="s">
        <v>48</v>
      </c>
      <c r="K13" s="25" t="s">
        <v>16</v>
      </c>
      <c r="L13" s="26">
        <v>1418</v>
      </c>
      <c r="M13" s="27">
        <f t="shared" si="0"/>
        <v>1701.6</v>
      </c>
      <c r="N13" s="47">
        <v>4</v>
      </c>
      <c r="O13" s="48">
        <f t="shared" si="1"/>
        <v>5672</v>
      </c>
      <c r="P13" s="48">
        <f t="shared" si="2"/>
        <v>6806.4</v>
      </c>
      <c r="Q13" s="43" t="s">
        <v>82</v>
      </c>
    </row>
    <row r="14" spans="2:17" s="14" customFormat="1" ht="63" customHeight="1" x14ac:dyDescent="0.25">
      <c r="B14" s="22">
        <f t="shared" si="3"/>
        <v>7</v>
      </c>
      <c r="C14" s="23" t="s">
        <v>32</v>
      </c>
      <c r="D14" s="24" t="s">
        <v>32</v>
      </c>
      <c r="E14" s="32" t="s">
        <v>46</v>
      </c>
      <c r="F14" s="32" t="s">
        <v>50</v>
      </c>
      <c r="G14" s="32">
        <v>82</v>
      </c>
      <c r="H14" s="32"/>
      <c r="I14" s="32" t="s">
        <v>62</v>
      </c>
      <c r="J14" s="32" t="s">
        <v>48</v>
      </c>
      <c r="K14" s="25" t="s">
        <v>16</v>
      </c>
      <c r="L14" s="26">
        <v>1444</v>
      </c>
      <c r="M14" s="27">
        <f t="shared" si="0"/>
        <v>1732.8</v>
      </c>
      <c r="N14" s="46">
        <v>4</v>
      </c>
      <c r="O14" s="48">
        <f t="shared" si="1"/>
        <v>5776</v>
      </c>
      <c r="P14" s="48">
        <f t="shared" si="2"/>
        <v>6931.2</v>
      </c>
      <c r="Q14" s="43" t="s">
        <v>83</v>
      </c>
    </row>
    <row r="15" spans="2:17" s="14" customFormat="1" ht="63" customHeight="1" x14ac:dyDescent="0.25">
      <c r="B15" s="22">
        <f t="shared" si="3"/>
        <v>8</v>
      </c>
      <c r="C15" s="36" t="s">
        <v>49</v>
      </c>
      <c r="D15" s="24" t="s">
        <v>49</v>
      </c>
      <c r="E15" s="32" t="s">
        <v>46</v>
      </c>
      <c r="F15" s="32" t="s">
        <v>50</v>
      </c>
      <c r="G15" s="32">
        <v>91</v>
      </c>
      <c r="H15" s="32"/>
      <c r="I15" s="32" t="s">
        <v>62</v>
      </c>
      <c r="J15" s="32" t="s">
        <v>48</v>
      </c>
      <c r="K15" s="25" t="s">
        <v>16</v>
      </c>
      <c r="L15" s="26">
        <v>3108</v>
      </c>
      <c r="M15" s="27">
        <f t="shared" si="0"/>
        <v>3729.6</v>
      </c>
      <c r="N15" s="46">
        <v>4</v>
      </c>
      <c r="O15" s="48">
        <f t="shared" si="1"/>
        <v>12432</v>
      </c>
      <c r="P15" s="48">
        <f t="shared" si="2"/>
        <v>14918.4</v>
      </c>
      <c r="Q15" s="43" t="s">
        <v>79</v>
      </c>
    </row>
    <row r="16" spans="2:17" s="14" customFormat="1" ht="63" customHeight="1" x14ac:dyDescent="0.25">
      <c r="B16" s="22">
        <f t="shared" si="3"/>
        <v>9</v>
      </c>
      <c r="C16" s="23" t="s">
        <v>23</v>
      </c>
      <c r="D16" s="24" t="s">
        <v>23</v>
      </c>
      <c r="E16" s="32" t="s">
        <v>46</v>
      </c>
      <c r="F16" s="32" t="s">
        <v>44</v>
      </c>
      <c r="G16" s="32">
        <v>106</v>
      </c>
      <c r="H16" s="32"/>
      <c r="I16" s="32" t="s">
        <v>63</v>
      </c>
      <c r="J16" s="32" t="s">
        <v>48</v>
      </c>
      <c r="K16" s="25" t="s">
        <v>16</v>
      </c>
      <c r="L16" s="26">
        <v>2962</v>
      </c>
      <c r="M16" s="27">
        <f t="shared" si="0"/>
        <v>3554.4</v>
      </c>
      <c r="N16" s="47">
        <v>22</v>
      </c>
      <c r="O16" s="48">
        <f t="shared" si="1"/>
        <v>65164</v>
      </c>
      <c r="P16" s="48">
        <f t="shared" si="2"/>
        <v>78196.800000000003</v>
      </c>
      <c r="Q16" s="43" t="s">
        <v>84</v>
      </c>
    </row>
    <row r="17" spans="1:17" s="14" customFormat="1" ht="63" customHeight="1" x14ac:dyDescent="0.25">
      <c r="B17" s="22">
        <f t="shared" si="3"/>
        <v>10</v>
      </c>
      <c r="C17" s="23" t="s">
        <v>33</v>
      </c>
      <c r="D17" s="24" t="s">
        <v>33</v>
      </c>
      <c r="E17" s="32" t="s">
        <v>46</v>
      </c>
      <c r="F17" s="32" t="s">
        <v>44</v>
      </c>
      <c r="G17" s="32">
        <v>104</v>
      </c>
      <c r="H17" s="32"/>
      <c r="I17" s="32" t="s">
        <v>64</v>
      </c>
      <c r="J17" s="32" t="s">
        <v>48</v>
      </c>
      <c r="K17" s="25" t="s">
        <v>16</v>
      </c>
      <c r="L17" s="26">
        <v>3177</v>
      </c>
      <c r="M17" s="27">
        <f t="shared" si="0"/>
        <v>3812.3999999999996</v>
      </c>
      <c r="N17" s="47">
        <v>162</v>
      </c>
      <c r="O17" s="48">
        <f t="shared" si="1"/>
        <v>514674</v>
      </c>
      <c r="P17" s="48">
        <f t="shared" si="2"/>
        <v>617608.79999999993</v>
      </c>
      <c r="Q17" s="43" t="s">
        <v>85</v>
      </c>
    </row>
    <row r="18" spans="1:17" s="14" customFormat="1" ht="63" customHeight="1" x14ac:dyDescent="0.25">
      <c r="B18" s="22">
        <f t="shared" si="3"/>
        <v>11</v>
      </c>
      <c r="C18" s="28" t="s">
        <v>18</v>
      </c>
      <c r="D18" s="24" t="s">
        <v>18</v>
      </c>
      <c r="E18" s="32" t="s">
        <v>46</v>
      </c>
      <c r="F18" s="32" t="s">
        <v>50</v>
      </c>
      <c r="G18" s="32">
        <v>91</v>
      </c>
      <c r="H18" s="32"/>
      <c r="I18" s="32" t="s">
        <v>65</v>
      </c>
      <c r="J18" s="32" t="s">
        <v>48</v>
      </c>
      <c r="K18" s="25" t="s">
        <v>16</v>
      </c>
      <c r="L18" s="26">
        <v>2665</v>
      </c>
      <c r="M18" s="27">
        <f t="shared" si="0"/>
        <v>3198</v>
      </c>
      <c r="N18" s="46">
        <v>4</v>
      </c>
      <c r="O18" s="48">
        <f t="shared" si="1"/>
        <v>10660</v>
      </c>
      <c r="P18" s="48">
        <f t="shared" si="2"/>
        <v>12792</v>
      </c>
      <c r="Q18" s="43" t="s">
        <v>79</v>
      </c>
    </row>
    <row r="19" spans="1:17" s="14" customFormat="1" ht="63" customHeight="1" x14ac:dyDescent="0.25">
      <c r="B19" s="22">
        <f t="shared" si="3"/>
        <v>12</v>
      </c>
      <c r="C19" s="28" t="s">
        <v>19</v>
      </c>
      <c r="D19" s="37" t="s">
        <v>19</v>
      </c>
      <c r="E19" s="32" t="s">
        <v>42</v>
      </c>
      <c r="F19" s="32" t="s">
        <v>50</v>
      </c>
      <c r="G19" s="32" t="s">
        <v>59</v>
      </c>
      <c r="H19" s="32"/>
      <c r="I19" s="32" t="s">
        <v>60</v>
      </c>
      <c r="J19" s="32" t="s">
        <v>48</v>
      </c>
      <c r="K19" s="25" t="s">
        <v>16</v>
      </c>
      <c r="L19" s="26">
        <v>3355</v>
      </c>
      <c r="M19" s="27">
        <f t="shared" si="0"/>
        <v>4026</v>
      </c>
      <c r="N19" s="47">
        <v>48</v>
      </c>
      <c r="O19" s="48">
        <f t="shared" si="1"/>
        <v>161040</v>
      </c>
      <c r="P19" s="48">
        <f t="shared" si="2"/>
        <v>193248</v>
      </c>
      <c r="Q19" s="43" t="s">
        <v>86</v>
      </c>
    </row>
    <row r="20" spans="1:17" s="14" customFormat="1" ht="63" customHeight="1" x14ac:dyDescent="0.25">
      <c r="B20" s="22">
        <f t="shared" si="3"/>
        <v>13</v>
      </c>
      <c r="C20" s="28" t="s">
        <v>34</v>
      </c>
      <c r="D20" s="24" t="s">
        <v>34</v>
      </c>
      <c r="E20" s="32" t="s">
        <v>46</v>
      </c>
      <c r="F20" s="32" t="s">
        <v>50</v>
      </c>
      <c r="G20" s="32">
        <v>95</v>
      </c>
      <c r="H20" s="32"/>
      <c r="I20" s="32" t="s">
        <v>61</v>
      </c>
      <c r="J20" s="32" t="s">
        <v>48</v>
      </c>
      <c r="K20" s="25" t="s">
        <v>16</v>
      </c>
      <c r="L20" s="26">
        <v>2687</v>
      </c>
      <c r="M20" s="27">
        <f t="shared" si="0"/>
        <v>3224.4</v>
      </c>
      <c r="N20" s="47">
        <v>18</v>
      </c>
      <c r="O20" s="48">
        <f t="shared" si="1"/>
        <v>48366</v>
      </c>
      <c r="P20" s="48">
        <f t="shared" si="2"/>
        <v>58039.200000000004</v>
      </c>
      <c r="Q20" s="43" t="s">
        <v>77</v>
      </c>
    </row>
    <row r="21" spans="1:17" s="14" customFormat="1" ht="63" customHeight="1" x14ac:dyDescent="0.25">
      <c r="B21" s="22">
        <f t="shared" si="3"/>
        <v>14</v>
      </c>
      <c r="C21" s="28" t="s">
        <v>35</v>
      </c>
      <c r="D21" s="24" t="s">
        <v>35</v>
      </c>
      <c r="E21" s="32" t="s">
        <v>51</v>
      </c>
      <c r="F21" s="32" t="s">
        <v>44</v>
      </c>
      <c r="G21" s="32" t="s">
        <v>66</v>
      </c>
      <c r="H21" s="32">
        <v>10</v>
      </c>
      <c r="I21" s="32" t="s">
        <v>56</v>
      </c>
      <c r="J21" s="32" t="s">
        <v>48</v>
      </c>
      <c r="K21" s="25" t="s">
        <v>16</v>
      </c>
      <c r="L21" s="26">
        <v>4900</v>
      </c>
      <c r="M21" s="27">
        <f t="shared" si="0"/>
        <v>5880</v>
      </c>
      <c r="N21" s="47">
        <v>4</v>
      </c>
      <c r="O21" s="48">
        <f t="shared" si="1"/>
        <v>19600</v>
      </c>
      <c r="P21" s="48">
        <f t="shared" si="2"/>
        <v>23520</v>
      </c>
      <c r="Q21" s="43" t="s">
        <v>79</v>
      </c>
    </row>
    <row r="22" spans="1:17" s="14" customFormat="1" ht="63" customHeight="1" x14ac:dyDescent="0.25">
      <c r="B22" s="22">
        <f t="shared" si="3"/>
        <v>15</v>
      </c>
      <c r="C22" s="28" t="s">
        <v>20</v>
      </c>
      <c r="D22" s="24" t="s">
        <v>20</v>
      </c>
      <c r="E22" s="32" t="s">
        <v>46</v>
      </c>
      <c r="F22" s="32" t="s">
        <v>50</v>
      </c>
      <c r="G22" s="32">
        <v>97</v>
      </c>
      <c r="H22" s="32"/>
      <c r="I22" s="32" t="s">
        <v>61</v>
      </c>
      <c r="J22" s="32" t="s">
        <v>48</v>
      </c>
      <c r="K22" s="25" t="s">
        <v>16</v>
      </c>
      <c r="L22" s="26">
        <v>3190</v>
      </c>
      <c r="M22" s="27">
        <f t="shared" si="0"/>
        <v>3828</v>
      </c>
      <c r="N22" s="47">
        <v>28</v>
      </c>
      <c r="O22" s="48">
        <f t="shared" si="1"/>
        <v>89320</v>
      </c>
      <c r="P22" s="48">
        <f t="shared" si="2"/>
        <v>107184</v>
      </c>
      <c r="Q22" s="43" t="s">
        <v>87</v>
      </c>
    </row>
    <row r="23" spans="1:17" ht="63" customHeight="1" x14ac:dyDescent="0.25">
      <c r="B23" s="22">
        <f t="shared" si="3"/>
        <v>16</v>
      </c>
      <c r="C23" s="29" t="s">
        <v>71</v>
      </c>
      <c r="D23" s="30" t="s">
        <v>36</v>
      </c>
      <c r="E23" s="33"/>
      <c r="F23" s="33"/>
      <c r="G23" s="33"/>
      <c r="H23" s="33"/>
      <c r="I23" s="33"/>
      <c r="J23" s="32"/>
      <c r="K23" s="31" t="s">
        <v>16</v>
      </c>
      <c r="L23" s="26">
        <v>1310</v>
      </c>
      <c r="M23" s="27">
        <f t="shared" si="0"/>
        <v>1572</v>
      </c>
      <c r="N23" s="45">
        <v>12</v>
      </c>
      <c r="O23" s="48">
        <f t="shared" si="1"/>
        <v>15720</v>
      </c>
      <c r="P23" s="48">
        <f t="shared" si="2"/>
        <v>18864</v>
      </c>
      <c r="Q23" s="44" t="s">
        <v>79</v>
      </c>
    </row>
    <row r="24" spans="1:17" ht="63" customHeight="1" x14ac:dyDescent="0.25">
      <c r="B24" s="22">
        <f t="shared" si="3"/>
        <v>17</v>
      </c>
      <c r="C24" s="29" t="s">
        <v>72</v>
      </c>
      <c r="D24" s="30" t="s">
        <v>37</v>
      </c>
      <c r="E24" s="33"/>
      <c r="F24" s="33"/>
      <c r="G24" s="33"/>
      <c r="H24" s="33"/>
      <c r="I24" s="33"/>
      <c r="J24" s="32"/>
      <c r="K24" s="31" t="s">
        <v>16</v>
      </c>
      <c r="L24" s="26">
        <v>1310</v>
      </c>
      <c r="M24" s="27">
        <f t="shared" si="0"/>
        <v>1572</v>
      </c>
      <c r="N24" s="45">
        <v>4</v>
      </c>
      <c r="O24" s="48">
        <f t="shared" si="1"/>
        <v>5240</v>
      </c>
      <c r="P24" s="48">
        <f t="shared" si="2"/>
        <v>6288</v>
      </c>
      <c r="Q24" s="44" t="s">
        <v>79</v>
      </c>
    </row>
    <row r="25" spans="1:17" ht="36" customHeight="1" x14ac:dyDescent="0.25">
      <c r="A25" s="8"/>
      <c r="B25" s="9"/>
      <c r="C25" s="9"/>
      <c r="D25" s="9"/>
      <c r="E25" s="9"/>
      <c r="F25" s="9"/>
      <c r="G25" s="9"/>
      <c r="H25" s="9"/>
      <c r="I25" s="9"/>
      <c r="J25" s="9"/>
      <c r="K25" s="16"/>
      <c r="N25" s="3">
        <f>SUM(N8:N24)</f>
        <v>352</v>
      </c>
      <c r="O25" s="3">
        <f>SUM(O8:O24)</f>
        <v>1366810</v>
      </c>
      <c r="P25" s="3">
        <f>SUM(P8:P24)</f>
        <v>1640171.9999999998</v>
      </c>
    </row>
    <row r="26" spans="1:17" ht="40.5" customHeight="1" x14ac:dyDescent="0.25">
      <c r="A26" s="10"/>
      <c r="B26" s="9"/>
      <c r="C26" s="84" t="s">
        <v>88</v>
      </c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</row>
    <row r="27" spans="1:17" ht="48.75" customHeight="1" x14ac:dyDescent="0.25">
      <c r="C27" s="87" t="s">
        <v>17</v>
      </c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</row>
    <row r="28" spans="1:17" ht="39.75" customHeight="1" x14ac:dyDescent="0.25">
      <c r="B28" s="6"/>
      <c r="C28" s="34" t="s">
        <v>2</v>
      </c>
      <c r="D28" s="84" t="s">
        <v>89</v>
      </c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6"/>
    </row>
    <row r="29" spans="1:17" ht="38.25" customHeight="1" x14ac:dyDescent="0.25">
      <c r="B29" s="6"/>
      <c r="C29" s="35" t="s">
        <v>3</v>
      </c>
      <c r="D29" s="81" t="s">
        <v>24</v>
      </c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3"/>
    </row>
    <row r="30" spans="1:17" ht="47.25" customHeight="1" x14ac:dyDescent="0.25">
      <c r="B30" s="6"/>
      <c r="C30" s="35" t="s">
        <v>67</v>
      </c>
      <c r="D30" s="81" t="s">
        <v>68</v>
      </c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3"/>
    </row>
    <row r="31" spans="1:17" ht="33" customHeight="1" x14ac:dyDescent="0.25">
      <c r="C31" s="34" t="s">
        <v>7</v>
      </c>
      <c r="D31" s="84" t="s">
        <v>25</v>
      </c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6"/>
    </row>
    <row r="32" spans="1:17" ht="36" customHeight="1" x14ac:dyDescent="0.25">
      <c r="C32" s="34" t="s">
        <v>26</v>
      </c>
      <c r="D32" s="84" t="s">
        <v>27</v>
      </c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6"/>
    </row>
  </sheetData>
  <mergeCells count="17">
    <mergeCell ref="C26:Q26"/>
    <mergeCell ref="B1:D1"/>
    <mergeCell ref="L5:L6"/>
    <mergeCell ref="B3:M3"/>
    <mergeCell ref="B5:B6"/>
    <mergeCell ref="D5:D6"/>
    <mergeCell ref="K5:K6"/>
    <mergeCell ref="M5:M6"/>
    <mergeCell ref="C5:C6"/>
    <mergeCell ref="E5:J5"/>
    <mergeCell ref="Q5:Q6"/>
    <mergeCell ref="D29:Q29"/>
    <mergeCell ref="D30:Q30"/>
    <mergeCell ref="D31:Q31"/>
    <mergeCell ref="D32:Q32"/>
    <mergeCell ref="C27:Q27"/>
    <mergeCell ref="D28:Q28"/>
  </mergeCells>
  <pageMargins left="0.78740157480314965" right="0.39370078740157483" top="0.78740157480314965" bottom="0.39370078740157483" header="0.31496062992125984" footer="0.31496062992125984"/>
  <pageSetup paperSize="9" scale="26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topLeftCell="A21" zoomScale="110" zoomScaleNormal="110" workbookViewId="0">
      <selection activeCell="N7" sqref="N7"/>
    </sheetView>
  </sheetViews>
  <sheetFormatPr defaultRowHeight="11.25" x14ac:dyDescent="0.2"/>
  <cols>
    <col min="1" max="1" width="4" style="49" customWidth="1"/>
    <col min="2" max="2" width="18.85546875" style="49" customWidth="1"/>
    <col min="3" max="3" width="15.85546875" style="49" customWidth="1"/>
    <col min="4" max="5" width="7.140625" style="49" customWidth="1"/>
    <col min="6" max="6" width="6.85546875" style="49" customWidth="1"/>
    <col min="7" max="7" width="5.42578125" style="49" bestFit="1" customWidth="1"/>
    <col min="8" max="8" width="4.42578125" style="49" bestFit="1" customWidth="1"/>
    <col min="9" max="9" width="13.28515625" style="49" customWidth="1"/>
    <col min="10" max="10" width="5.7109375" style="49" bestFit="1" customWidth="1"/>
    <col min="11" max="11" width="10.28515625" style="49" customWidth="1"/>
    <col min="12" max="12" width="5.5703125" style="49" bestFit="1" customWidth="1"/>
    <col min="13" max="14" width="8.42578125" style="49" bestFit="1" customWidth="1"/>
    <col min="15" max="15" width="34.28515625" style="49" customWidth="1"/>
    <col min="16" max="16384" width="9.140625" style="49"/>
  </cols>
  <sheetData>
    <row r="1" spans="1:15" ht="15" x14ac:dyDescent="0.25">
      <c r="A1" s="50"/>
      <c r="B1" s="3" t="s">
        <v>90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ht="15" x14ac:dyDescent="0.25">
      <c r="A3" s="107" t="s">
        <v>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</row>
    <row r="4" spans="1:15" x14ac:dyDescent="0.2">
      <c r="A4" s="51"/>
      <c r="B4" s="51"/>
      <c r="C4" s="51"/>
      <c r="D4" s="51"/>
      <c r="E4" s="51"/>
      <c r="F4" s="51"/>
      <c r="G4" s="51"/>
      <c r="H4" s="51"/>
      <c r="I4" s="51"/>
      <c r="J4" s="53"/>
      <c r="K4" s="54"/>
      <c r="L4" s="55"/>
      <c r="M4" s="51"/>
      <c r="N4" s="52"/>
      <c r="O4" s="51"/>
    </row>
    <row r="5" spans="1:15" ht="12" customHeight="1" x14ac:dyDescent="0.2">
      <c r="A5" s="112" t="s">
        <v>0</v>
      </c>
      <c r="B5" s="113" t="s">
        <v>6</v>
      </c>
      <c r="C5" s="112" t="s">
        <v>1</v>
      </c>
      <c r="D5" s="115" t="s">
        <v>38</v>
      </c>
      <c r="E5" s="116"/>
      <c r="F5" s="116"/>
      <c r="G5" s="116"/>
      <c r="H5" s="116"/>
      <c r="I5" s="116"/>
      <c r="J5" s="112" t="s">
        <v>5</v>
      </c>
      <c r="K5" s="91" t="s">
        <v>70</v>
      </c>
      <c r="L5" s="60"/>
      <c r="M5" s="61"/>
      <c r="N5" s="62"/>
      <c r="O5" s="110" t="s">
        <v>76</v>
      </c>
    </row>
    <row r="6" spans="1:15" ht="118.5" customHeight="1" x14ac:dyDescent="0.2">
      <c r="A6" s="112"/>
      <c r="B6" s="114"/>
      <c r="C6" s="112"/>
      <c r="D6" s="63" t="s">
        <v>41</v>
      </c>
      <c r="E6" s="63" t="s">
        <v>43</v>
      </c>
      <c r="F6" s="63" t="s">
        <v>40</v>
      </c>
      <c r="G6" s="63" t="s">
        <v>39</v>
      </c>
      <c r="H6" s="63" t="s">
        <v>45</v>
      </c>
      <c r="I6" s="63" t="s">
        <v>47</v>
      </c>
      <c r="J6" s="112"/>
      <c r="K6" s="117"/>
      <c r="L6" s="64" t="s">
        <v>73</v>
      </c>
      <c r="M6" s="78" t="s">
        <v>102</v>
      </c>
      <c r="N6" s="78" t="s">
        <v>103</v>
      </c>
      <c r="O6" s="111"/>
    </row>
    <row r="7" spans="1:15" ht="36" x14ac:dyDescent="0.2">
      <c r="A7" s="66">
        <v>1</v>
      </c>
      <c r="B7" s="67" t="s">
        <v>21</v>
      </c>
      <c r="C7" s="68" t="s">
        <v>21</v>
      </c>
      <c r="D7" s="69" t="s">
        <v>42</v>
      </c>
      <c r="E7" s="69" t="s">
        <v>44</v>
      </c>
      <c r="F7" s="69">
        <v>130</v>
      </c>
      <c r="G7" s="69">
        <v>12</v>
      </c>
      <c r="H7" s="69" t="s">
        <v>52</v>
      </c>
      <c r="I7" s="69" t="s">
        <v>48</v>
      </c>
      <c r="J7" s="79" t="s">
        <v>16</v>
      </c>
      <c r="K7" s="71">
        <v>13442</v>
      </c>
      <c r="L7" s="65">
        <v>12</v>
      </c>
      <c r="M7" s="72">
        <f>K7*L7</f>
        <v>161304</v>
      </c>
      <c r="N7" s="72">
        <f>M7*1.2</f>
        <v>193564.79999999999</v>
      </c>
      <c r="O7" s="68" t="s">
        <v>78</v>
      </c>
    </row>
    <row r="8" spans="1:15" ht="24" x14ac:dyDescent="0.2">
      <c r="A8" s="66">
        <f>A7+1</f>
        <v>2</v>
      </c>
      <c r="B8" s="67" t="s">
        <v>28</v>
      </c>
      <c r="C8" s="68" t="s">
        <v>28</v>
      </c>
      <c r="D8" s="69" t="s">
        <v>42</v>
      </c>
      <c r="E8" s="69" t="s">
        <v>44</v>
      </c>
      <c r="F8" s="69" t="s">
        <v>54</v>
      </c>
      <c r="G8" s="69">
        <v>14</v>
      </c>
      <c r="H8" s="69" t="s">
        <v>55</v>
      </c>
      <c r="I8" s="69" t="s">
        <v>48</v>
      </c>
      <c r="J8" s="79" t="s">
        <v>16</v>
      </c>
      <c r="K8" s="71">
        <v>6858</v>
      </c>
      <c r="L8" s="65">
        <v>4</v>
      </c>
      <c r="M8" s="72">
        <f>K8*L8</f>
        <v>27432</v>
      </c>
      <c r="N8" s="72">
        <f t="shared" ref="N8:N23" si="0">M8*1.2</f>
        <v>32918.400000000001</v>
      </c>
      <c r="O8" s="68" t="s">
        <v>79</v>
      </c>
    </row>
    <row r="9" spans="1:15" ht="24" x14ac:dyDescent="0.2">
      <c r="A9" s="66">
        <f t="shared" ref="A9:A23" si="1">A8+1</f>
        <v>3</v>
      </c>
      <c r="B9" s="67" t="s">
        <v>22</v>
      </c>
      <c r="C9" s="68" t="s">
        <v>22</v>
      </c>
      <c r="D9" s="69" t="s">
        <v>42</v>
      </c>
      <c r="E9" s="69" t="s">
        <v>44</v>
      </c>
      <c r="F9" s="69" t="s">
        <v>53</v>
      </c>
      <c r="G9" s="69">
        <v>18</v>
      </c>
      <c r="H9" s="69" t="s">
        <v>52</v>
      </c>
      <c r="I9" s="69" t="s">
        <v>48</v>
      </c>
      <c r="J9" s="70" t="s">
        <v>16</v>
      </c>
      <c r="K9" s="71">
        <v>8980</v>
      </c>
      <c r="L9" s="65">
        <v>4</v>
      </c>
      <c r="M9" s="72">
        <f>K9*L9</f>
        <v>35920</v>
      </c>
      <c r="N9" s="72">
        <f t="shared" si="0"/>
        <v>43104</v>
      </c>
      <c r="O9" s="68" t="s">
        <v>79</v>
      </c>
    </row>
    <row r="10" spans="1:15" ht="34.5" customHeight="1" x14ac:dyDescent="0.2">
      <c r="A10" s="66">
        <f t="shared" si="1"/>
        <v>4</v>
      </c>
      <c r="B10" s="67" t="s">
        <v>29</v>
      </c>
      <c r="C10" s="68" t="s">
        <v>29</v>
      </c>
      <c r="D10" s="69" t="s">
        <v>51</v>
      </c>
      <c r="E10" s="69" t="s">
        <v>44</v>
      </c>
      <c r="F10" s="69">
        <v>114</v>
      </c>
      <c r="G10" s="69">
        <v>8</v>
      </c>
      <c r="H10" s="69" t="s">
        <v>56</v>
      </c>
      <c r="I10" s="69" t="s">
        <v>48</v>
      </c>
      <c r="J10" s="79" t="s">
        <v>16</v>
      </c>
      <c r="K10" s="71">
        <v>5639</v>
      </c>
      <c r="L10" s="65">
        <v>6</v>
      </c>
      <c r="M10" s="72">
        <f>K10*L10</f>
        <v>33834</v>
      </c>
      <c r="N10" s="72">
        <f t="shared" si="0"/>
        <v>40600.799999999996</v>
      </c>
      <c r="O10" s="68" t="s">
        <v>92</v>
      </c>
    </row>
    <row r="11" spans="1:15" ht="35.25" customHeight="1" x14ac:dyDescent="0.2">
      <c r="A11" s="66">
        <f t="shared" si="1"/>
        <v>5</v>
      </c>
      <c r="B11" s="67" t="s">
        <v>30</v>
      </c>
      <c r="C11" s="68" t="s">
        <v>30</v>
      </c>
      <c r="D11" s="69" t="s">
        <v>51</v>
      </c>
      <c r="E11" s="69" t="s">
        <v>44</v>
      </c>
      <c r="F11" s="69" t="s">
        <v>57</v>
      </c>
      <c r="G11" s="69">
        <v>8</v>
      </c>
      <c r="H11" s="69" t="s">
        <v>58</v>
      </c>
      <c r="I11" s="69" t="s">
        <v>48</v>
      </c>
      <c r="J11" s="79" t="s">
        <v>16</v>
      </c>
      <c r="K11" s="71">
        <v>12888</v>
      </c>
      <c r="L11" s="65">
        <v>12</v>
      </c>
      <c r="M11" s="72">
        <f>K11*L11</f>
        <v>154656</v>
      </c>
      <c r="N11" s="72">
        <f t="shared" si="0"/>
        <v>185587.19999999998</v>
      </c>
      <c r="O11" s="68" t="s">
        <v>93</v>
      </c>
    </row>
    <row r="12" spans="1:15" ht="24" x14ac:dyDescent="0.2">
      <c r="A12" s="66">
        <f t="shared" si="1"/>
        <v>6</v>
      </c>
      <c r="B12" s="67" t="s">
        <v>31</v>
      </c>
      <c r="C12" s="68" t="s">
        <v>31</v>
      </c>
      <c r="D12" s="69" t="s">
        <v>46</v>
      </c>
      <c r="E12" s="69" t="s">
        <v>50</v>
      </c>
      <c r="F12" s="69">
        <v>84</v>
      </c>
      <c r="G12" s="69"/>
      <c r="H12" s="69" t="s">
        <v>61</v>
      </c>
      <c r="I12" s="69" t="s">
        <v>48</v>
      </c>
      <c r="J12" s="79" t="s">
        <v>16</v>
      </c>
      <c r="K12" s="71">
        <v>1418</v>
      </c>
      <c r="L12" s="65">
        <v>4</v>
      </c>
      <c r="M12" s="72">
        <f>K12*L12</f>
        <v>5672</v>
      </c>
      <c r="N12" s="72">
        <f t="shared" si="0"/>
        <v>6806.4</v>
      </c>
      <c r="O12" s="68" t="s">
        <v>82</v>
      </c>
    </row>
    <row r="13" spans="1:15" ht="24" x14ac:dyDescent="0.2">
      <c r="A13" s="66">
        <f t="shared" si="1"/>
        <v>7</v>
      </c>
      <c r="B13" s="67" t="s">
        <v>32</v>
      </c>
      <c r="C13" s="68" t="s">
        <v>32</v>
      </c>
      <c r="D13" s="69" t="s">
        <v>46</v>
      </c>
      <c r="E13" s="69" t="s">
        <v>50</v>
      </c>
      <c r="F13" s="69">
        <v>82</v>
      </c>
      <c r="G13" s="69"/>
      <c r="H13" s="69" t="s">
        <v>62</v>
      </c>
      <c r="I13" s="69" t="s">
        <v>48</v>
      </c>
      <c r="J13" s="79" t="s">
        <v>16</v>
      </c>
      <c r="K13" s="71">
        <v>1444</v>
      </c>
      <c r="L13" s="65">
        <v>4</v>
      </c>
      <c r="M13" s="72">
        <f>K13*L13</f>
        <v>5776</v>
      </c>
      <c r="N13" s="72">
        <f t="shared" si="0"/>
        <v>6931.2</v>
      </c>
      <c r="O13" s="68" t="s">
        <v>83</v>
      </c>
    </row>
    <row r="14" spans="1:15" ht="24" x14ac:dyDescent="0.2">
      <c r="A14" s="66">
        <f t="shared" si="1"/>
        <v>8</v>
      </c>
      <c r="B14" s="67" t="s">
        <v>49</v>
      </c>
      <c r="C14" s="68" t="s">
        <v>49</v>
      </c>
      <c r="D14" s="69" t="s">
        <v>46</v>
      </c>
      <c r="E14" s="69" t="s">
        <v>50</v>
      </c>
      <c r="F14" s="69">
        <v>91</v>
      </c>
      <c r="G14" s="69"/>
      <c r="H14" s="69" t="s">
        <v>62</v>
      </c>
      <c r="I14" s="69" t="s">
        <v>48</v>
      </c>
      <c r="J14" s="79" t="s">
        <v>16</v>
      </c>
      <c r="K14" s="71">
        <v>3108</v>
      </c>
      <c r="L14" s="65">
        <v>4</v>
      </c>
      <c r="M14" s="72">
        <f>K14*L14</f>
        <v>12432</v>
      </c>
      <c r="N14" s="72">
        <f t="shared" si="0"/>
        <v>14918.4</v>
      </c>
      <c r="O14" s="68" t="s">
        <v>79</v>
      </c>
    </row>
    <row r="15" spans="1:15" ht="47.25" customHeight="1" x14ac:dyDescent="0.2">
      <c r="A15" s="66">
        <f t="shared" si="1"/>
        <v>9</v>
      </c>
      <c r="B15" s="67" t="s">
        <v>23</v>
      </c>
      <c r="C15" s="68" t="s">
        <v>23</v>
      </c>
      <c r="D15" s="69" t="s">
        <v>46</v>
      </c>
      <c r="E15" s="69" t="s">
        <v>44</v>
      </c>
      <c r="F15" s="69">
        <v>106</v>
      </c>
      <c r="G15" s="69"/>
      <c r="H15" s="69" t="s">
        <v>63</v>
      </c>
      <c r="I15" s="69" t="s">
        <v>48</v>
      </c>
      <c r="J15" s="79" t="s">
        <v>16</v>
      </c>
      <c r="K15" s="71">
        <v>2962</v>
      </c>
      <c r="L15" s="65">
        <v>22</v>
      </c>
      <c r="M15" s="72">
        <f>K15*L15</f>
        <v>65164</v>
      </c>
      <c r="N15" s="72">
        <f t="shared" si="0"/>
        <v>78196.800000000003</v>
      </c>
      <c r="O15" s="68" t="s">
        <v>94</v>
      </c>
    </row>
    <row r="16" spans="1:15" ht="97.5" customHeight="1" x14ac:dyDescent="0.2">
      <c r="A16" s="66">
        <f t="shared" si="1"/>
        <v>10</v>
      </c>
      <c r="B16" s="67" t="s">
        <v>33</v>
      </c>
      <c r="C16" s="68" t="s">
        <v>33</v>
      </c>
      <c r="D16" s="69" t="s">
        <v>46</v>
      </c>
      <c r="E16" s="69" t="s">
        <v>44</v>
      </c>
      <c r="F16" s="69">
        <v>104</v>
      </c>
      <c r="G16" s="69"/>
      <c r="H16" s="69" t="s">
        <v>64</v>
      </c>
      <c r="I16" s="69" t="s">
        <v>48</v>
      </c>
      <c r="J16" s="79" t="s">
        <v>16</v>
      </c>
      <c r="K16" s="71">
        <v>3177</v>
      </c>
      <c r="L16" s="65">
        <v>162</v>
      </c>
      <c r="M16" s="72">
        <f>K16*L16</f>
        <v>514674</v>
      </c>
      <c r="N16" s="72">
        <f t="shared" si="0"/>
        <v>617608.79999999993</v>
      </c>
      <c r="O16" s="68" t="s">
        <v>95</v>
      </c>
    </row>
    <row r="17" spans="1:15" ht="24" x14ac:dyDescent="0.2">
      <c r="A17" s="66">
        <f t="shared" si="1"/>
        <v>11</v>
      </c>
      <c r="B17" s="73" t="s">
        <v>18</v>
      </c>
      <c r="C17" s="68" t="s">
        <v>18</v>
      </c>
      <c r="D17" s="69" t="s">
        <v>46</v>
      </c>
      <c r="E17" s="69" t="s">
        <v>50</v>
      </c>
      <c r="F17" s="69">
        <v>91</v>
      </c>
      <c r="G17" s="69"/>
      <c r="H17" s="69" t="s">
        <v>65</v>
      </c>
      <c r="I17" s="69" t="s">
        <v>48</v>
      </c>
      <c r="J17" s="70" t="s">
        <v>16</v>
      </c>
      <c r="K17" s="71">
        <v>2665</v>
      </c>
      <c r="L17" s="65">
        <v>4</v>
      </c>
      <c r="M17" s="72">
        <f>K17*L17</f>
        <v>10660</v>
      </c>
      <c r="N17" s="72">
        <f t="shared" si="0"/>
        <v>12792</v>
      </c>
      <c r="O17" s="68" t="s">
        <v>79</v>
      </c>
    </row>
    <row r="18" spans="1:15" ht="60.75" customHeight="1" x14ac:dyDescent="0.2">
      <c r="A18" s="66">
        <f t="shared" si="1"/>
        <v>12</v>
      </c>
      <c r="B18" s="73" t="s">
        <v>19</v>
      </c>
      <c r="C18" s="68" t="s">
        <v>19</v>
      </c>
      <c r="D18" s="69" t="s">
        <v>42</v>
      </c>
      <c r="E18" s="69" t="s">
        <v>50</v>
      </c>
      <c r="F18" s="69" t="s">
        <v>59</v>
      </c>
      <c r="G18" s="69"/>
      <c r="H18" s="69" t="s">
        <v>60</v>
      </c>
      <c r="I18" s="69" t="s">
        <v>48</v>
      </c>
      <c r="J18" s="70" t="s">
        <v>16</v>
      </c>
      <c r="K18" s="71">
        <v>3355</v>
      </c>
      <c r="L18" s="65">
        <v>48</v>
      </c>
      <c r="M18" s="72">
        <f>K18*L18</f>
        <v>161040</v>
      </c>
      <c r="N18" s="72">
        <f t="shared" si="0"/>
        <v>193248</v>
      </c>
      <c r="O18" s="68" t="s">
        <v>96</v>
      </c>
    </row>
    <row r="19" spans="1:15" ht="36.75" customHeight="1" x14ac:dyDescent="0.2">
      <c r="A19" s="66">
        <f t="shared" si="1"/>
        <v>13</v>
      </c>
      <c r="B19" s="73" t="s">
        <v>34</v>
      </c>
      <c r="C19" s="68" t="s">
        <v>34</v>
      </c>
      <c r="D19" s="69" t="s">
        <v>46</v>
      </c>
      <c r="E19" s="69" t="s">
        <v>50</v>
      </c>
      <c r="F19" s="69">
        <v>95</v>
      </c>
      <c r="G19" s="69"/>
      <c r="H19" s="69" t="s">
        <v>61</v>
      </c>
      <c r="I19" s="69" t="s">
        <v>48</v>
      </c>
      <c r="J19" s="79" t="s">
        <v>16</v>
      </c>
      <c r="K19" s="71">
        <v>2687</v>
      </c>
      <c r="L19" s="65">
        <v>18</v>
      </c>
      <c r="M19" s="72">
        <f>K19*L19</f>
        <v>48366</v>
      </c>
      <c r="N19" s="72">
        <f t="shared" si="0"/>
        <v>58039.199999999997</v>
      </c>
      <c r="O19" s="68" t="s">
        <v>97</v>
      </c>
    </row>
    <row r="20" spans="1:15" ht="34.5" customHeight="1" x14ac:dyDescent="0.2">
      <c r="A20" s="66">
        <f t="shared" si="1"/>
        <v>14</v>
      </c>
      <c r="B20" s="73" t="s">
        <v>35</v>
      </c>
      <c r="C20" s="68" t="s">
        <v>35</v>
      </c>
      <c r="D20" s="69" t="s">
        <v>51</v>
      </c>
      <c r="E20" s="69" t="s">
        <v>44</v>
      </c>
      <c r="F20" s="69" t="s">
        <v>66</v>
      </c>
      <c r="G20" s="69">
        <v>10</v>
      </c>
      <c r="H20" s="69" t="s">
        <v>56</v>
      </c>
      <c r="I20" s="69" t="s">
        <v>48</v>
      </c>
      <c r="J20" s="79" t="s">
        <v>16</v>
      </c>
      <c r="K20" s="71">
        <v>4900</v>
      </c>
      <c r="L20" s="65">
        <v>4</v>
      </c>
      <c r="M20" s="72">
        <f>K20*L20</f>
        <v>19600</v>
      </c>
      <c r="N20" s="72">
        <f t="shared" si="0"/>
        <v>23520</v>
      </c>
      <c r="O20" s="68" t="s">
        <v>79</v>
      </c>
    </row>
    <row r="21" spans="1:15" ht="39" customHeight="1" x14ac:dyDescent="0.2">
      <c r="A21" s="66">
        <f t="shared" si="1"/>
        <v>15</v>
      </c>
      <c r="B21" s="73" t="s">
        <v>20</v>
      </c>
      <c r="C21" s="68" t="s">
        <v>20</v>
      </c>
      <c r="D21" s="69" t="s">
        <v>46</v>
      </c>
      <c r="E21" s="69" t="s">
        <v>50</v>
      </c>
      <c r="F21" s="69">
        <v>97</v>
      </c>
      <c r="G21" s="69"/>
      <c r="H21" s="69" t="s">
        <v>61</v>
      </c>
      <c r="I21" s="69" t="s">
        <v>48</v>
      </c>
      <c r="J21" s="79" t="s">
        <v>16</v>
      </c>
      <c r="K21" s="71">
        <v>3190</v>
      </c>
      <c r="L21" s="65">
        <v>28</v>
      </c>
      <c r="M21" s="72">
        <f>K21*L21</f>
        <v>89320</v>
      </c>
      <c r="N21" s="72">
        <f t="shared" si="0"/>
        <v>107184</v>
      </c>
      <c r="O21" s="68" t="s">
        <v>98</v>
      </c>
    </row>
    <row r="22" spans="1:15" ht="36" x14ac:dyDescent="0.2">
      <c r="A22" s="66">
        <f t="shared" si="1"/>
        <v>16</v>
      </c>
      <c r="B22" s="74" t="s">
        <v>71</v>
      </c>
      <c r="C22" s="75" t="s">
        <v>36</v>
      </c>
      <c r="D22" s="76"/>
      <c r="E22" s="76"/>
      <c r="F22" s="76"/>
      <c r="G22" s="76"/>
      <c r="H22" s="76"/>
      <c r="I22" s="69"/>
      <c r="J22" s="80" t="s">
        <v>16</v>
      </c>
      <c r="K22" s="71">
        <v>1310</v>
      </c>
      <c r="L22" s="65">
        <v>12</v>
      </c>
      <c r="M22" s="72">
        <f>K22*L22</f>
        <v>15720</v>
      </c>
      <c r="N22" s="72">
        <f t="shared" si="0"/>
        <v>18864</v>
      </c>
      <c r="O22" s="68" t="s">
        <v>79</v>
      </c>
    </row>
    <row r="23" spans="1:15" ht="36" x14ac:dyDescent="0.2">
      <c r="A23" s="66">
        <f t="shared" si="1"/>
        <v>17</v>
      </c>
      <c r="B23" s="74" t="s">
        <v>72</v>
      </c>
      <c r="C23" s="75" t="s">
        <v>37</v>
      </c>
      <c r="D23" s="77"/>
      <c r="E23" s="77"/>
      <c r="F23" s="77"/>
      <c r="G23" s="77"/>
      <c r="H23" s="77"/>
      <c r="I23" s="69"/>
      <c r="J23" s="79" t="s">
        <v>16</v>
      </c>
      <c r="K23" s="71">
        <v>1310</v>
      </c>
      <c r="L23" s="65">
        <v>4</v>
      </c>
      <c r="M23" s="72">
        <f>K23*L23</f>
        <v>5240</v>
      </c>
      <c r="N23" s="72">
        <f t="shared" si="0"/>
        <v>6288</v>
      </c>
      <c r="O23" s="68" t="s">
        <v>79</v>
      </c>
    </row>
    <row r="25" spans="1:15" ht="12.75" x14ac:dyDescent="0.2">
      <c r="B25" s="104" t="s">
        <v>91</v>
      </c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</row>
    <row r="26" spans="1:15" ht="12.75" x14ac:dyDescent="0.2">
      <c r="B26" s="59" t="s">
        <v>100</v>
      </c>
      <c r="C26" s="104" t="s">
        <v>101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27" spans="1:15" ht="25.5" x14ac:dyDescent="0.2">
      <c r="B27" s="58" t="s">
        <v>3</v>
      </c>
      <c r="C27" s="101" t="s">
        <v>24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9"/>
    </row>
    <row r="28" spans="1:15" ht="30" customHeight="1" x14ac:dyDescent="0.2">
      <c r="B28" s="56" t="s">
        <v>67</v>
      </c>
      <c r="C28" s="101" t="s">
        <v>99</v>
      </c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3"/>
    </row>
    <row r="29" spans="1:15" ht="25.5" x14ac:dyDescent="0.2">
      <c r="B29" s="57" t="s">
        <v>7</v>
      </c>
      <c r="C29" s="104" t="s">
        <v>25</v>
      </c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6"/>
    </row>
    <row r="30" spans="1:15" ht="25.5" x14ac:dyDescent="0.2">
      <c r="B30" s="57" t="s">
        <v>26</v>
      </c>
      <c r="C30" s="104" t="s">
        <v>27</v>
      </c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6"/>
    </row>
  </sheetData>
  <mergeCells count="14">
    <mergeCell ref="C28:O28"/>
    <mergeCell ref="C29:O29"/>
    <mergeCell ref="C30:O30"/>
    <mergeCell ref="A3:O3"/>
    <mergeCell ref="B25:O25"/>
    <mergeCell ref="C26:O26"/>
    <mergeCell ref="C27:O27"/>
    <mergeCell ref="O5:O6"/>
    <mergeCell ref="A5:A6"/>
    <mergeCell ref="B5:B6"/>
    <mergeCell ref="C5:C6"/>
    <mergeCell ref="D5:I5"/>
    <mergeCell ref="J5:J6"/>
    <mergeCell ref="K5:K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8</v>
      </c>
      <c r="B5" t="e">
        <f>XLR_ERRNAME</f>
        <v>#NAME?</v>
      </c>
    </row>
    <row r="6" spans="1:14" x14ac:dyDescent="0.25">
      <c r="A6" t="s">
        <v>9</v>
      </c>
      <c r="B6">
        <v>10658</v>
      </c>
      <c r="C6" s="2" t="s">
        <v>10</v>
      </c>
      <c r="D6">
        <v>6283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13</v>
      </c>
      <c r="J6" s="2" t="s">
        <v>11</v>
      </c>
      <c r="K6" s="2" t="s">
        <v>14</v>
      </c>
      <c r="L6" s="2" t="s">
        <v>15</v>
      </c>
      <c r="M6" s="2" t="s">
        <v>13</v>
      </c>
      <c r="N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2021</vt:lpstr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Султанова Раушан Ринатовна</cp:lastModifiedBy>
  <cp:lastPrinted>2021-02-16T04:35:17Z</cp:lastPrinted>
  <dcterms:created xsi:type="dcterms:W3CDTF">2013-12-19T08:11:42Z</dcterms:created>
  <dcterms:modified xsi:type="dcterms:W3CDTF">2021-03-31T09:28:15Z</dcterms:modified>
</cp:coreProperties>
</file>