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Лист1!$A$7:$O$12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Лист1!$A$18:$O$18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2" i="1" l="1"/>
  <c r="M8" i="1"/>
  <c r="M9" i="1"/>
  <c r="M10" i="1"/>
  <c r="M11" i="1"/>
  <c r="M7" i="1"/>
  <c r="L12" i="1" l="1"/>
  <c r="M13" i="1" s="1"/>
  <c r="B11" i="1"/>
  <c r="B10" i="1"/>
  <c r="B9" i="1"/>
  <c r="B8" i="1"/>
  <c r="B7" i="1"/>
  <c r="B5" i="2"/>
  <c r="C26" i="1"/>
</calcChain>
</file>

<file path=xl/sharedStrings.xml><?xml version="1.0" encoding="utf-8"?>
<sst xmlns="http://schemas.openxmlformats.org/spreadsheetml/2006/main" count="70" uniqueCount="55">
  <si>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</si>
  <si>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</si>
  <si>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</si>
  <si>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</si>
  <si>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</si>
  <si>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</si>
  <si>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</si>
  <si>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</si>
  <si>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</si>
  <si>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</si>
  <si>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</si>
  <si>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</si>
  <si>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</si>
  <si>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</si>
  <si>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</si>
  <si>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</si>
  <si>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</si>
  <si>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</si>
  <si>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</si>
  <si>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</si>
  <si>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</si>
  <si>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</si>
  <si>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</si>
  <si>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</si>
  <si>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</si>
  <si>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</si>
  <si>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</si>
  <si>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оптических усилителей</t>
  </si>
  <si>
    <t>Бедыс Н.А., тел. , эл.почта:</t>
  </si>
  <si>
    <t/>
  </si>
  <si>
    <t>30.09.2014</t>
  </si>
  <si>
    <t>Гулиев Тимур Абрекович</t>
  </si>
  <si>
    <t>(347)251-71-23</t>
  </si>
  <si>
    <t>Отдел радио и телевидения (ОРиТ)</t>
  </si>
  <si>
    <t>Приложение 1.2</t>
  </si>
  <si>
    <t>УСИЛИТЕЛЬ ОПТИЧЕСКИЙ  EAU-1000/16-C2-220/48-IC-BS</t>
  </si>
  <si>
    <t>шт</t>
  </si>
  <si>
    <t>УСИЛИТЕЛЬ ОПТИЧЕСКИЙ  EAU-1000/16-C2-220/48-IC-BS PON</t>
  </si>
  <si>
    <t>УСИЛИТЕЛЬ ОПТИЧЕСКИЙ  EAU-2000/32-C2-220/48-I(C)-BS PON</t>
  </si>
  <si>
    <t>УСИЛИТЕЛЬ ПЛАНАР MX 900</t>
  </si>
  <si>
    <t xml:space="preserve">Широкополосный линейный  усилитель Планар MX900 с двухтактным выходным каскадом. </t>
  </si>
  <si>
    <t>в соответствии с техническим заданием</t>
  </si>
  <si>
    <t>2 квартал 2014 года до  1 июня;  3квартал 2014 года до 1 сентября; 4квартал 2014 года до 1 ноября.</t>
  </si>
  <si>
    <t>г.Уфа, ул. Каспийская д.14 Иксанова Ф.С. 8-905-352-77-79</t>
  </si>
  <si>
    <t>2 Наличие сертификата на поставляемое оборудование</t>
  </si>
  <si>
    <t>3 Паспорт</t>
  </si>
  <si>
    <t>4 Инструкция на русском языке</t>
  </si>
  <si>
    <t>5Техническое описание поставляемого Товара</t>
  </si>
  <si>
    <t xml:space="preserve"> Яппарова Р.Д. тел.: (347) 221-56-62;  8-901-817-39-50 эл.почта r.yapparova@bashtel.ru
</t>
  </si>
  <si>
    <t>Дельмухаметов О.Р. (347) 221-54-75</t>
  </si>
  <si>
    <t>Контактное лицо по тех. вопросам</t>
  </si>
  <si>
    <t>г.Уфа, ул. Каспийская д.14 Иксанова Ф.С.            8-905-352-77-79</t>
  </si>
  <si>
    <t>Предельная сумма лота составляет:     7 187 604,20 руб. с НДС.</t>
  </si>
  <si>
    <t>1 Гарантия на поставляемое оборудование не менее 24 месяцев с момента поставки</t>
  </si>
  <si>
    <t>УСИЛИТЕЛЬ ОПТИЧЕСКИЙ  EAU-2000/32-C2-220/48-IC-BS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</si>
</sst>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61616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0" fontId="6" fillId="0" borderId="1" xfId="0" applyFont="1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26"/>
  <sheetViews>
    <sheetView tabSelected="1" topLeftCell="A13" zoomScaleNormal="100" workbookViewId="0">
      <selection activeCell="J7" sqref="J7:J11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8"/>
    <col min="11" max="11" width="19.5703125" style="9" customWidth="1"/>
    <col min="12" max="12" width="16" style="9" customWidth="1"/>
    <col min="13" max="13" width="18.28515625" style="11" customWidth="1"/>
    <col min="14" max="14" width="18.85546875" customWidth="1"/>
    <col min="15" max="15" width="3.28515625" customWidth="1"/>
  </cols>
  <sheetData>
    <row r="1" spans="1:20" x14ac:dyDescent="0.25">
      <c r="N1" s="21" t="s">
        <v>34</v>
      </c>
    </row>
    <row r="2" spans="1:20" x14ac:dyDescent="0.25">
      <c r="B2" s="33" t="s">
        <v>10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0" x14ac:dyDescent="0.25">
      <c r="B3" t="s">
        <v>23</v>
      </c>
      <c r="C3" s="25" t="s">
        <v>27</v>
      </c>
      <c r="D3" s="24"/>
      <c r="F3" s="24" t="s">
        <v>33</v>
      </c>
      <c r="N3" s="21"/>
      <c r="O3" s="3"/>
    </row>
    <row r="4" spans="1:20" s="13" customFormat="1" x14ac:dyDescent="0.25">
      <c r="B4" s="34" t="s">
        <v>0</v>
      </c>
      <c r="C4" s="34" t="s">
        <v>12</v>
      </c>
      <c r="D4" s="34" t="s">
        <v>1</v>
      </c>
      <c r="E4" s="34" t="s">
        <v>11</v>
      </c>
      <c r="F4" s="36" t="s">
        <v>13</v>
      </c>
      <c r="G4" s="36"/>
      <c r="H4" s="36"/>
      <c r="I4" s="36"/>
      <c r="J4" s="36"/>
      <c r="K4" s="39" t="s">
        <v>19</v>
      </c>
      <c r="L4" s="37" t="s">
        <v>20</v>
      </c>
      <c r="M4" s="35" t="s">
        <v>22</v>
      </c>
      <c r="N4" s="34" t="s">
        <v>2</v>
      </c>
      <c r="O4" s="14"/>
    </row>
    <row r="5" spans="1:20" s="15" customFormat="1" ht="64.5" customHeight="1" x14ac:dyDescent="0.25">
      <c r="B5" s="34"/>
      <c r="C5" s="34"/>
      <c r="D5" s="34"/>
      <c r="E5" s="34"/>
      <c r="F5" s="10" t="s">
        <v>14</v>
      </c>
      <c r="G5" s="10" t="s">
        <v>15</v>
      </c>
      <c r="H5" s="10" t="s">
        <v>16</v>
      </c>
      <c r="I5" s="10" t="s">
        <v>17</v>
      </c>
      <c r="J5" s="10" t="s">
        <v>18</v>
      </c>
      <c r="K5" s="40"/>
      <c r="L5" s="38"/>
      <c r="M5" s="35"/>
      <c r="N5" s="34"/>
    </row>
    <row r="6" spans="1:20" s="13" customFormat="1" x14ac:dyDescent="0.25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</row>
    <row r="7" spans="1:20" ht="57.75" customHeight="1" x14ac:dyDescent="0.25">
      <c r="A7" s="12"/>
      <c r="B7" s="7">
        <f>ROW()-6</f>
        <v>1</v>
      </c>
      <c r="C7" s="1" t="s">
        <v>35</v>
      </c>
      <c r="D7" s="1" t="s">
        <v>41</v>
      </c>
      <c r="E7" s="4" t="s">
        <v>36</v>
      </c>
      <c r="F7" s="5">
        <v>7</v>
      </c>
      <c r="G7" s="5">
        <v>1</v>
      </c>
      <c r="H7" s="5">
        <v>0</v>
      </c>
      <c r="I7" s="5">
        <v>0</v>
      </c>
      <c r="J7" s="5">
        <v>8</v>
      </c>
      <c r="K7" s="6">
        <v>180000</v>
      </c>
      <c r="L7" s="6">
        <v>1440000</v>
      </c>
      <c r="M7" s="6">
        <f>L7*1.18</f>
        <v>1699200</v>
      </c>
      <c r="N7" s="41" t="s">
        <v>51</v>
      </c>
      <c r="O7" s="12"/>
    </row>
    <row r="8" spans="1:20" ht="67.5" customHeight="1" x14ac:dyDescent="0.25">
      <c r="A8" s="12"/>
      <c r="B8" s="7">
        <f>ROW()-6</f>
        <v>2</v>
      </c>
      <c r="C8" s="1" t="s">
        <v>37</v>
      </c>
      <c r="D8" s="1" t="s">
        <v>41</v>
      </c>
      <c r="E8" s="4" t="s">
        <v>36</v>
      </c>
      <c r="F8" s="5">
        <v>5</v>
      </c>
      <c r="G8" s="5">
        <v>1</v>
      </c>
      <c r="H8" s="5">
        <v>0</v>
      </c>
      <c r="I8" s="5">
        <v>0</v>
      </c>
      <c r="J8" s="5">
        <v>6</v>
      </c>
      <c r="K8" s="6">
        <v>365000</v>
      </c>
      <c r="L8" s="6">
        <v>2190000</v>
      </c>
      <c r="M8" s="6">
        <f t="shared" ref="M8:M11" si="0">L8*1.18</f>
        <v>2584200</v>
      </c>
      <c r="N8" s="42"/>
      <c r="O8" s="12"/>
    </row>
    <row r="9" spans="1:20" s="12" customFormat="1" ht="47.25" customHeight="1" x14ac:dyDescent="0.25">
      <c r="B9" s="7">
        <f>ROW()-6</f>
        <v>3</v>
      </c>
      <c r="C9" s="1" t="s">
        <v>54</v>
      </c>
      <c r="D9" s="1" t="s">
        <v>41</v>
      </c>
      <c r="E9" s="4" t="s">
        <v>36</v>
      </c>
      <c r="F9" s="5">
        <v>2</v>
      </c>
      <c r="G9" s="5">
        <v>0</v>
      </c>
      <c r="H9" s="5">
        <v>0</v>
      </c>
      <c r="I9" s="5">
        <v>0</v>
      </c>
      <c r="J9" s="5">
        <v>2</v>
      </c>
      <c r="K9" s="6">
        <v>280000</v>
      </c>
      <c r="L9" s="6">
        <v>560000</v>
      </c>
      <c r="M9" s="6">
        <f t="shared" si="0"/>
        <v>660800</v>
      </c>
      <c r="N9" s="42"/>
    </row>
    <row r="10" spans="1:20" s="12" customFormat="1" ht="66.75" customHeight="1" x14ac:dyDescent="0.25">
      <c r="B10" s="7">
        <f>ROW()-6</f>
        <v>4</v>
      </c>
      <c r="C10" s="1" t="s">
        <v>38</v>
      </c>
      <c r="D10" s="1" t="s">
        <v>41</v>
      </c>
      <c r="E10" s="4" t="s">
        <v>36</v>
      </c>
      <c r="F10" s="5">
        <v>5</v>
      </c>
      <c r="G10" s="5">
        <v>0</v>
      </c>
      <c r="H10" s="5">
        <v>0</v>
      </c>
      <c r="I10" s="5">
        <v>0</v>
      </c>
      <c r="J10" s="5">
        <v>5</v>
      </c>
      <c r="K10" s="6">
        <v>380000</v>
      </c>
      <c r="L10" s="6">
        <v>1900000</v>
      </c>
      <c r="M10" s="6">
        <f t="shared" si="0"/>
        <v>2242000</v>
      </c>
      <c r="N10" s="42"/>
    </row>
    <row r="11" spans="1:20" ht="50.25" customHeight="1" x14ac:dyDescent="0.25">
      <c r="A11" s="12"/>
      <c r="B11" s="7">
        <f>ROW()-6</f>
        <v>5</v>
      </c>
      <c r="C11" s="1" t="s">
        <v>39</v>
      </c>
      <c r="D11" s="29" t="s">
        <v>40</v>
      </c>
      <c r="E11" s="4" t="s">
        <v>36</v>
      </c>
      <c r="F11" s="5">
        <v>1</v>
      </c>
      <c r="G11" s="5">
        <v>0</v>
      </c>
      <c r="H11" s="5">
        <v>0</v>
      </c>
      <c r="I11" s="5">
        <v>0</v>
      </c>
      <c r="J11" s="5">
        <v>1</v>
      </c>
      <c r="K11" s="6">
        <v>1190</v>
      </c>
      <c r="L11" s="6">
        <v>1190</v>
      </c>
      <c r="M11" s="6">
        <f t="shared" si="0"/>
        <v>1404.1999999999998</v>
      </c>
      <c r="N11" s="43"/>
      <c r="O11" s="12"/>
    </row>
    <row r="12" spans="1:20" x14ac:dyDescent="0.25">
      <c r="A12" s="12"/>
      <c r="B12" s="18"/>
      <c r="C12" s="19"/>
      <c r="D12" s="28"/>
      <c r="E12" s="20"/>
      <c r="F12" s="20"/>
      <c r="G12" s="20"/>
      <c r="H12" s="20"/>
      <c r="I12" s="20"/>
      <c r="J12" s="20"/>
      <c r="K12" s="22"/>
      <c r="L12" s="23">
        <f>SUM($L$7:$L$11)</f>
        <v>6091190</v>
      </c>
      <c r="M12" s="23">
        <f>SUM(M7:M11)</f>
        <v>7187604.2000000002</v>
      </c>
      <c r="N12" s="31"/>
      <c r="O12" s="12"/>
    </row>
    <row r="13" spans="1:20" x14ac:dyDescent="0.25">
      <c r="A13" s="12"/>
      <c r="B13" s="17"/>
      <c r="C13" s="2"/>
      <c r="D13" s="2"/>
      <c r="E13" s="17"/>
      <c r="F13" s="17"/>
      <c r="G13" s="17"/>
      <c r="H13" s="17"/>
      <c r="I13" s="17"/>
      <c r="J13" s="17"/>
      <c r="K13" s="17"/>
      <c r="L13" s="17" t="s">
        <v>21</v>
      </c>
      <c r="M13" s="30">
        <f>M12-L12</f>
        <v>1096414.2000000002</v>
      </c>
      <c r="N13" s="32"/>
      <c r="O13" s="12"/>
    </row>
    <row r="14" spans="1:20" ht="16.5" customHeight="1" x14ac:dyDescent="0.25">
      <c r="A14" s="12"/>
      <c r="B14" s="44" t="s">
        <v>52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12"/>
      <c r="P14" s="2"/>
      <c r="Q14" s="2"/>
      <c r="R14" s="2"/>
      <c r="S14" s="2"/>
      <c r="T14" s="2"/>
    </row>
    <row r="15" spans="1:20" s="12" customFormat="1" x14ac:dyDescent="0.25">
      <c r="B15" s="44" t="s">
        <v>3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20" s="12" customFormat="1" ht="16.5" customHeight="1" x14ac:dyDescent="0.25">
      <c r="B16" s="36" t="s">
        <v>4</v>
      </c>
      <c r="C16" s="36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2"/>
      <c r="P16" s="2"/>
      <c r="Q16" s="2"/>
    </row>
    <row r="17" spans="2:14" s="12" customFormat="1" x14ac:dyDescent="0.25">
      <c r="B17" s="36" t="s">
        <v>5</v>
      </c>
      <c r="C17" s="36"/>
      <c r="D17" s="45" t="s">
        <v>43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2:14" s="12" customFormat="1" ht="32.1" customHeight="1" x14ac:dyDescent="0.25">
      <c r="B18" s="36" t="s">
        <v>6</v>
      </c>
      <c r="C18" s="36"/>
      <c r="D18" s="46" t="s">
        <v>9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2:14" s="12" customFormat="1" ht="15" customHeight="1" x14ac:dyDescent="0.25">
      <c r="B19" s="47" t="s">
        <v>7</v>
      </c>
      <c r="C19" s="47"/>
      <c r="D19" s="44" t="s">
        <v>53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</row>
    <row r="20" spans="2:14" s="12" customFormat="1" ht="15" customHeight="1" x14ac:dyDescent="0.25">
      <c r="B20" s="47"/>
      <c r="C20" s="47"/>
      <c r="D20" s="44" t="s">
        <v>44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</row>
    <row r="21" spans="2:14" s="12" customFormat="1" ht="15" customHeight="1" x14ac:dyDescent="0.25">
      <c r="B21" s="47"/>
      <c r="C21" s="47"/>
      <c r="D21" s="44" t="s">
        <v>45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2:14" s="12" customFormat="1" ht="15" customHeight="1" x14ac:dyDescent="0.25">
      <c r="B22" s="47"/>
      <c r="C22" s="47"/>
      <c r="D22" s="44" t="s">
        <v>46</v>
      </c>
      <c r="E22" s="44"/>
      <c r="F22" s="44"/>
      <c r="G22" s="44"/>
      <c r="H22" s="44"/>
      <c r="I22" s="44"/>
      <c r="J22" s="44"/>
      <c r="K22" s="44"/>
      <c r="L22" s="44"/>
      <c r="M22" s="44"/>
      <c r="N22" s="44"/>
    </row>
    <row r="23" spans="2:14" s="12" customFormat="1" ht="15" customHeight="1" x14ac:dyDescent="0.25">
      <c r="B23" s="47"/>
      <c r="C23" s="47"/>
      <c r="D23" s="44" t="s">
        <v>47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2:14" s="12" customFormat="1" ht="15" customHeight="1" x14ac:dyDescent="0.25">
      <c r="B24" s="36" t="s">
        <v>8</v>
      </c>
      <c r="C24" s="36"/>
      <c r="D24" s="46" t="s">
        <v>48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</row>
    <row r="25" spans="2:14" s="12" customFormat="1" x14ac:dyDescent="0.25">
      <c r="B25" s="36" t="s">
        <v>50</v>
      </c>
      <c r="C25" s="36"/>
      <c r="D25" s="44" t="s">
        <v>49</v>
      </c>
      <c r="E25" s="44"/>
      <c r="F25" s="44"/>
      <c r="G25" s="44"/>
      <c r="H25" s="44"/>
      <c r="I25" s="44"/>
      <c r="J25" s="44"/>
      <c r="K25" s="44"/>
      <c r="L25" s="44"/>
      <c r="M25" s="44"/>
      <c r="N25" s="44"/>
    </row>
    <row r="26" spans="2:14" x14ac:dyDescent="0.25">
      <c r="C26" s="3" t="str">
        <f>Query2_USERE</f>
        <v/>
      </c>
    </row>
  </sheetData>
  <mergeCells count="29">
    <mergeCell ref="D16:N16"/>
    <mergeCell ref="N7:N11"/>
    <mergeCell ref="D17:N17"/>
    <mergeCell ref="B14:N14"/>
    <mergeCell ref="B17:C17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25:C25"/>
    <mergeCell ref="B15:N15"/>
    <mergeCell ref="D22:N22"/>
    <mergeCell ref="D23:N23"/>
    <mergeCell ref="D24:N24"/>
    <mergeCell ref="D25:N25"/>
    <mergeCell ref="B24:C24"/>
    <mergeCell ref="B16:C16"/>
    <mergeCell ref="D20:N20"/>
    <mergeCell ref="D21:N21"/>
    <mergeCell ref="D19:N19"/>
    <mergeCell ref="B18:C18"/>
    <mergeCell ref="D18:N18"/>
    <mergeCell ref="B19:C23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6" t="s">
        <v>24</v>
      </c>
      <c r="B5" t="e">
        <f>XLR_ERRNAME</f>
        <v>#NAME?</v>
      </c>
    </row>
    <row r="6" spans="1:19" x14ac:dyDescent="0.25">
      <c r="A6" t="s">
        <v>25</v>
      </c>
      <c r="B6">
        <v>2149</v>
      </c>
      <c r="C6" s="27" t="s">
        <v>26</v>
      </c>
      <c r="D6">
        <v>363</v>
      </c>
      <c r="E6" s="27" t="s">
        <v>27</v>
      </c>
      <c r="F6" s="27" t="s">
        <v>28</v>
      </c>
      <c r="G6" s="27" t="s">
        <v>29</v>
      </c>
      <c r="H6" s="27" t="s">
        <v>29</v>
      </c>
      <c r="I6" s="27" t="s">
        <v>29</v>
      </c>
      <c r="J6" s="27" t="s">
        <v>27</v>
      </c>
      <c r="K6" s="27" t="s">
        <v>30</v>
      </c>
      <c r="L6" s="27" t="s">
        <v>31</v>
      </c>
      <c r="M6" s="27" t="s">
        <v>32</v>
      </c>
      <c r="N6" s="27" t="s">
        <v>29</v>
      </c>
      <c r="O6">
        <v>2959</v>
      </c>
      <c r="P6" s="27" t="s">
        <v>33</v>
      </c>
      <c r="Q6">
        <v>0</v>
      </c>
      <c r="R6" s="27" t="s">
        <v>29</v>
      </c>
      <c r="S6" s="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2014-02-03T03:05:45Z</cp:lastPrinted>
  <dcterms:created xsi:type="dcterms:W3CDTF">2013-12-19T08:11:42Z</dcterms:created>
  <dcterms:modified xsi:type="dcterms:W3CDTF">2014-02-03T05:05:47Z</dcterms:modified>
</cp:coreProperties>
</file>