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Лист1!$A$7:$Q$11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N11" i="1"/>
  <c r="O12" s="1"/>
  <c r="O11" s="1"/>
  <c r="B5" i="2"/>
  <c r="D25" i="1"/>
</calcChain>
</file>

<file path=xl/sharedStrings.xml><?xml version="1.0" encoding="utf-8"?>
<sst xmlns="http://schemas.openxmlformats.org/spreadsheetml/2006/main" count="82" uniqueCount="65">
  <si>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</si>
  <si>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</si>
  <si>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</si>
  <si>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</si>
  <si>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</si>
  <si>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</si>
  <si>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</si>
  <si>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</si>
  <si>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</si>
  <si>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</si>
  <si>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</si>
  <si>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</si>
  <si>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</si>
  <si>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Eд.изм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</si>
  <si>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</si>
  <si>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</si>
  <si>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</si>
  <si>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</si>
  <si>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</si>
  <si>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</si>
  <si>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</si>
  <si>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</si>
  <si>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</si>
  <si>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</si>
  <si>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</si>
  <si>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</si>
  <si>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Ном. Номер</t>
  </si>
  <si>
    <t xml:space="preserve">Наименование товара поставщика1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</si>
  <si>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</si>
  <si>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</si>
  <si>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</si>
  <si>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г.Уфа</t>
  </si>
  <si>
    <t>Поставка горюче-смазочных материалов на 2015 год</t>
  </si>
  <si>
    <t>, тел. , эл.почта:</t>
  </si>
  <si>
    <t/>
  </si>
  <si>
    <t>31.12.2015</t>
  </si>
  <si>
    <t>Фаткуллина Гульнара Рифатовна</t>
  </si>
  <si>
    <t>(347)221-56-63</t>
  </si>
  <si>
    <t>22529</t>
  </si>
  <si>
    <t>БЕНЗИН АИ-80</t>
  </si>
  <si>
    <t>л</t>
  </si>
  <si>
    <t>21678</t>
  </si>
  <si>
    <t>БЕНЗИН АИ-92</t>
  </si>
  <si>
    <t>В соответствии с закупочной документацией</t>
  </si>
  <si>
    <t>18562</t>
  </si>
  <si>
    <t>БЕНЗИН АИ-95</t>
  </si>
  <si>
    <t>18563</t>
  </si>
  <si>
    <t>ДИЗ.ТОПЛИВО</t>
  </si>
  <si>
    <t>январь-декабрь 2015 года</t>
  </si>
  <si>
    <t>Забиров Георгий Маратович, тел.: 221-12-42</t>
  </si>
  <si>
    <t>Забиров Георгий Маратович</t>
  </si>
  <si>
    <t>В соответствии с ГОСТ Р 51105-97, ГОСТ Р 52368-2005</t>
  </si>
  <si>
    <t>В соответствии с Приложением № 2 "Технические требования, предъявляемые к закупаемым товарам"</t>
  </si>
  <si>
    <t>Предельная стоимость лота составляет   84 918 187,83  руб. (с НДС)</t>
  </si>
  <si>
    <t>33125,16</t>
  </si>
  <si>
    <t>37030</t>
  </si>
  <si>
    <t>492357,75</t>
  </si>
  <si>
    <t>439071,25</t>
  </si>
  <si>
    <t>532469,5</t>
  </si>
  <si>
    <t>545530,5</t>
  </si>
  <si>
    <t>90097,35</t>
  </si>
  <si>
    <t>86003,65</t>
  </si>
  <si>
    <t>94145,2</t>
  </si>
  <si>
    <t>96143,2</t>
  </si>
  <si>
    <t>(347) 221-12-42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</si>
</sst>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horizontal="left" vertical="top"/>
    </xf>
    <xf numFmtId="165" fontId="2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left" vertical="top"/>
    </xf>
    <xf numFmtId="0" fontId="2" fillId="0" borderId="0" xfId="0" applyFont="1" applyBorder="1"/>
    <xf numFmtId="0" fontId="2" fillId="0" borderId="2" xfId="0" applyFont="1" applyBorder="1" applyAlignment="1">
      <alignment vertical="top" wrapText="1"/>
    </xf>
    <xf numFmtId="0" fontId="2" fillId="0" borderId="2" xfId="0" applyFont="1" applyBorder="1"/>
    <xf numFmtId="165" fontId="2" fillId="0" borderId="1" xfId="0" applyNumberFormat="1" applyFont="1" applyBorder="1"/>
    <xf numFmtId="0" fontId="2" fillId="0" borderId="0" xfId="0" applyFont="1" applyBorder="1" applyAlignment="1">
      <alignment vertical="top" wrapText="1"/>
    </xf>
    <xf numFmtId="0" fontId="2" fillId="0" borderId="4" xfId="0" applyFont="1" applyBorder="1"/>
    <xf numFmtId="0" fontId="2" fillId="0" borderId="4" xfId="0" applyFont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4" fontId="2" fillId="0" borderId="1" xfId="0" applyNumberFormat="1" applyFont="1" applyBorder="1"/>
    <xf numFmtId="4" fontId="2" fillId="0" borderId="3" xfId="0" applyNumberFormat="1" applyFont="1" applyBorder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0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1" xfId="0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V29"/>
  <sheetViews>
    <sheetView tabSelected="1" workbookViewId="0">
      <selection activeCell="G24" sqref="G24"/>
    </sheetView>
  </sheetViews>
  <sheetFormatPr defaultRowHeight="12.75"/>
  <cols>
    <col min="1" max="1" width="0.85546875" style="3" customWidth="1"/>
    <col min="2" max="2" width="5.140625" style="3" customWidth="1"/>
    <col min="3" max="3" width="8.42578125" style="3" customWidth="1"/>
    <col min="4" max="4" width="15" style="3" customWidth="1"/>
    <col min="5" max="5" width="10.7109375" style="3" customWidth="1"/>
    <col min="6" max="6" width="28.7109375" style="3" customWidth="1"/>
    <col min="7" max="7" width="5.28515625" style="3" customWidth="1"/>
    <col min="8" max="8" width="9.140625" style="3"/>
    <col min="9" max="11" width="8.42578125" style="3" customWidth="1"/>
    <col min="12" max="12" width="9.140625" style="3"/>
    <col min="13" max="13" width="14.42578125" style="3" customWidth="1"/>
    <col min="14" max="14" width="16.85546875" style="3" customWidth="1"/>
    <col min="15" max="15" width="14.7109375" style="3" customWidth="1"/>
    <col min="16" max="16" width="13.42578125" style="3" customWidth="1"/>
    <col min="17" max="17" width="3.28515625" style="3" customWidth="1"/>
    <col min="18" max="16384" width="9.140625" style="3"/>
  </cols>
  <sheetData>
    <row r="1" spans="2:22">
      <c r="P1" s="4" t="s">
        <v>22</v>
      </c>
    </row>
    <row r="2" spans="2:22">
      <c r="B2" s="31" t="s">
        <v>10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2:22">
      <c r="B3" s="3" t="s">
        <v>3</v>
      </c>
      <c r="C3" s="3">
        <v>8393</v>
      </c>
      <c r="D3" s="5" t="s">
        <v>32</v>
      </c>
      <c r="E3" s="5"/>
      <c r="F3" s="6"/>
      <c r="Q3" s="7"/>
    </row>
    <row r="4" spans="2:22">
      <c r="B4" s="36" t="s">
        <v>0</v>
      </c>
      <c r="C4" s="44" t="s">
        <v>26</v>
      </c>
      <c r="D4" s="36" t="s">
        <v>24</v>
      </c>
      <c r="E4" s="44" t="s">
        <v>27</v>
      </c>
      <c r="F4" s="36" t="s">
        <v>1</v>
      </c>
      <c r="G4" s="36" t="s">
        <v>13</v>
      </c>
      <c r="H4" s="32" t="s">
        <v>14</v>
      </c>
      <c r="I4" s="32"/>
      <c r="J4" s="32"/>
      <c r="K4" s="32"/>
      <c r="L4" s="32"/>
      <c r="M4" s="42" t="s">
        <v>19</v>
      </c>
      <c r="N4" s="40" t="s">
        <v>20</v>
      </c>
      <c r="O4" s="49" t="s">
        <v>25</v>
      </c>
      <c r="P4" s="36" t="s">
        <v>2</v>
      </c>
      <c r="Q4" s="7"/>
    </row>
    <row r="5" spans="2:22" s="8" customFormat="1" ht="71.25" customHeight="1">
      <c r="B5" s="36"/>
      <c r="C5" s="45"/>
      <c r="D5" s="36"/>
      <c r="E5" s="45"/>
      <c r="F5" s="36"/>
      <c r="G5" s="36"/>
      <c r="H5" s="9" t="s">
        <v>15</v>
      </c>
      <c r="I5" s="9" t="s">
        <v>16</v>
      </c>
      <c r="J5" s="9" t="s">
        <v>17</v>
      </c>
      <c r="K5" s="9" t="s">
        <v>18</v>
      </c>
      <c r="L5" s="9" t="s">
        <v>23</v>
      </c>
      <c r="M5" s="43"/>
      <c r="N5" s="41"/>
      <c r="O5" s="49"/>
      <c r="P5" s="36"/>
    </row>
    <row r="6" spans="2:22"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  <c r="K6" s="10">
        <v>10</v>
      </c>
      <c r="L6" s="10">
        <v>11</v>
      </c>
      <c r="M6" s="10">
        <v>12</v>
      </c>
      <c r="N6" s="10">
        <v>13</v>
      </c>
      <c r="O6" s="10">
        <v>14</v>
      </c>
      <c r="P6" s="10">
        <v>15</v>
      </c>
    </row>
    <row r="7" spans="2:22" ht="25.5">
      <c r="B7" s="11">
        <v>1</v>
      </c>
      <c r="C7" s="11" t="s">
        <v>38</v>
      </c>
      <c r="D7" s="12" t="s">
        <v>39</v>
      </c>
      <c r="E7" s="12"/>
      <c r="F7" s="12" t="s">
        <v>51</v>
      </c>
      <c r="G7" s="13" t="s">
        <v>40</v>
      </c>
      <c r="H7" s="14" t="s">
        <v>54</v>
      </c>
      <c r="I7" s="14" t="s">
        <v>54</v>
      </c>
      <c r="J7" s="14" t="s">
        <v>54</v>
      </c>
      <c r="K7" s="14" t="s">
        <v>54</v>
      </c>
      <c r="L7" s="14">
        <v>132500.64000000001</v>
      </c>
      <c r="M7" s="15">
        <v>26.02</v>
      </c>
      <c r="N7" s="15">
        <v>3447666.65</v>
      </c>
      <c r="O7" s="16"/>
      <c r="P7" s="50" t="s">
        <v>52</v>
      </c>
    </row>
    <row r="8" spans="2:22" ht="25.5">
      <c r="B8" s="11">
        <v>2</v>
      </c>
      <c r="C8" s="11" t="s">
        <v>41</v>
      </c>
      <c r="D8" s="12" t="s">
        <v>42</v>
      </c>
      <c r="E8" s="12"/>
      <c r="F8" s="12" t="s">
        <v>43</v>
      </c>
      <c r="G8" s="13" t="s">
        <v>40</v>
      </c>
      <c r="H8" s="14" t="s">
        <v>57</v>
      </c>
      <c r="I8" s="14" t="s">
        <v>58</v>
      </c>
      <c r="J8" s="14" t="s">
        <v>59</v>
      </c>
      <c r="K8" s="14" t="s">
        <v>56</v>
      </c>
      <c r="L8" s="14">
        <v>2009429</v>
      </c>
      <c r="M8" s="15">
        <v>26.7</v>
      </c>
      <c r="N8" s="15">
        <v>53651754.239999987</v>
      </c>
      <c r="O8" s="16"/>
      <c r="P8" s="51"/>
    </row>
    <row r="9" spans="2:22" ht="25.5">
      <c r="B9" s="11">
        <v>3</v>
      </c>
      <c r="C9" s="11" t="s">
        <v>44</v>
      </c>
      <c r="D9" s="12" t="s">
        <v>45</v>
      </c>
      <c r="E9" s="12"/>
      <c r="F9" s="12" t="s">
        <v>43</v>
      </c>
      <c r="G9" s="13" t="s">
        <v>40</v>
      </c>
      <c r="H9" s="14" t="s">
        <v>55</v>
      </c>
      <c r="I9" s="14" t="s">
        <v>55</v>
      </c>
      <c r="J9" s="14" t="s">
        <v>55</v>
      </c>
      <c r="K9" s="14" t="s">
        <v>55</v>
      </c>
      <c r="L9" s="14">
        <v>148120</v>
      </c>
      <c r="M9" s="15">
        <v>29.75</v>
      </c>
      <c r="N9" s="15">
        <v>4406570</v>
      </c>
      <c r="O9" s="16"/>
      <c r="P9" s="51"/>
    </row>
    <row r="10" spans="2:22" ht="25.5">
      <c r="B10" s="11">
        <v>4</v>
      </c>
      <c r="C10" s="11" t="s">
        <v>46</v>
      </c>
      <c r="D10" s="12" t="s">
        <v>47</v>
      </c>
      <c r="E10" s="12"/>
      <c r="F10" s="12" t="s">
        <v>51</v>
      </c>
      <c r="G10" s="13" t="s">
        <v>40</v>
      </c>
      <c r="H10" s="14" t="s">
        <v>61</v>
      </c>
      <c r="I10" s="14" t="s">
        <v>62</v>
      </c>
      <c r="J10" s="14" t="s">
        <v>63</v>
      </c>
      <c r="K10" s="14" t="s">
        <v>60</v>
      </c>
      <c r="L10" s="14">
        <v>368389.4</v>
      </c>
      <c r="M10" s="15">
        <v>28.39</v>
      </c>
      <c r="N10" s="15">
        <v>10458575.069999997</v>
      </c>
      <c r="O10" s="16"/>
      <c r="P10" s="51"/>
    </row>
    <row r="11" spans="2:22" ht="19.5" customHeight="1">
      <c r="B11" s="17"/>
      <c r="C11" s="17"/>
      <c r="D11" s="18"/>
      <c r="E11" s="18"/>
      <c r="F11" s="18"/>
      <c r="G11" s="19"/>
      <c r="H11" s="19"/>
      <c r="I11" s="19"/>
      <c r="J11" s="19"/>
      <c r="K11" s="19"/>
      <c r="L11" s="19"/>
      <c r="M11" s="19"/>
      <c r="N11" s="20">
        <f>SUM($N$7:$N$10)</f>
        <v>71964565.959999979</v>
      </c>
      <c r="O11" s="30">
        <f>O12-N11</f>
        <v>12953621.872799993</v>
      </c>
      <c r="P11" s="51"/>
    </row>
    <row r="12" spans="2:22" ht="19.5" customHeight="1">
      <c r="B12" s="22"/>
      <c r="C12" s="22"/>
      <c r="D12" s="23"/>
      <c r="E12" s="23"/>
      <c r="F12" s="23"/>
      <c r="G12" s="22"/>
      <c r="H12" s="22"/>
      <c r="I12" s="22"/>
      <c r="J12" s="22"/>
      <c r="K12" s="22"/>
      <c r="L12" s="22"/>
      <c r="M12" s="22"/>
      <c r="N12" s="22" t="s">
        <v>21</v>
      </c>
      <c r="O12" s="29">
        <f>N11*1.18</f>
        <v>84918187.832799971</v>
      </c>
      <c r="P12" s="52"/>
    </row>
    <row r="13" spans="2:22" ht="16.5" customHeight="1">
      <c r="B13" s="37" t="s">
        <v>53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9"/>
      <c r="R13" s="21"/>
      <c r="S13" s="21"/>
      <c r="T13" s="21"/>
      <c r="U13" s="21"/>
      <c r="V13" s="21"/>
    </row>
    <row r="14" spans="2:22">
      <c r="B14" s="33" t="s">
        <v>4</v>
      </c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5"/>
    </row>
    <row r="15" spans="2:22">
      <c r="B15" s="32" t="s">
        <v>5</v>
      </c>
      <c r="C15" s="32"/>
      <c r="D15" s="32"/>
      <c r="E15" s="37" t="s">
        <v>48</v>
      </c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9"/>
    </row>
    <row r="16" spans="2:22" ht="32.1" customHeight="1">
      <c r="B16" s="32" t="s">
        <v>6</v>
      </c>
      <c r="C16" s="32"/>
      <c r="D16" s="32"/>
      <c r="E16" s="46" t="s">
        <v>9</v>
      </c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8"/>
      <c r="Q16" s="21"/>
    </row>
    <row r="17" spans="1:22" ht="19.5" customHeight="1">
      <c r="B17" s="32" t="s">
        <v>7</v>
      </c>
      <c r="C17" s="32"/>
      <c r="D17" s="32"/>
      <c r="E17" s="37" t="s">
        <v>49</v>
      </c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9"/>
    </row>
    <row r="18" spans="1:22">
      <c r="B18" s="32" t="s">
        <v>8</v>
      </c>
      <c r="C18" s="32"/>
      <c r="D18" s="32"/>
      <c r="E18" s="37" t="s">
        <v>49</v>
      </c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9"/>
    </row>
    <row r="19" spans="1:22">
      <c r="B19" s="24"/>
      <c r="C19" s="24"/>
      <c r="D19" s="24"/>
      <c r="E19" s="24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</row>
    <row r="20" spans="1:22">
      <c r="A20" s="26"/>
      <c r="B20" s="27" t="s">
        <v>28</v>
      </c>
      <c r="C20" s="27"/>
      <c r="D20" s="27"/>
      <c r="E20" s="27"/>
      <c r="F20" s="27"/>
      <c r="G20" s="27"/>
      <c r="H20" s="27"/>
      <c r="I20" s="27"/>
      <c r="J20" s="27"/>
    </row>
    <row r="21" spans="1:22">
      <c r="A21" s="28"/>
      <c r="B21" s="27"/>
      <c r="C21" s="27"/>
      <c r="D21" s="27"/>
      <c r="E21" s="27"/>
      <c r="F21" s="27"/>
      <c r="G21" s="27"/>
      <c r="H21" s="27"/>
      <c r="I21" s="27"/>
      <c r="J21" s="27"/>
    </row>
    <row r="22" spans="1:22">
      <c r="B22" s="3" t="s">
        <v>11</v>
      </c>
    </row>
    <row r="23" spans="1:22">
      <c r="D23" s="7" t="s">
        <v>50</v>
      </c>
      <c r="E23" s="7"/>
    </row>
    <row r="24" spans="1:22">
      <c r="B24" s="3" t="s">
        <v>12</v>
      </c>
      <c r="D24" s="7" t="s">
        <v>64</v>
      </c>
      <c r="E24" s="7"/>
    </row>
    <row r="25" spans="1:22">
      <c r="D25" s="7" t="str">
        <f>Query2_USERE</f>
        <v/>
      </c>
      <c r="E25" s="7"/>
    </row>
    <row r="29" spans="1:22">
      <c r="V29" s="3">
        <v>18</v>
      </c>
    </row>
  </sheetData>
  <mergeCells count="23">
    <mergeCell ref="O4:O5"/>
    <mergeCell ref="P7:P12"/>
    <mergeCell ref="E18:P18"/>
    <mergeCell ref="E16:P16"/>
    <mergeCell ref="E17:P17"/>
    <mergeCell ref="B17:D17"/>
    <mergeCell ref="B18:D18"/>
    <mergeCell ref="B2:P2"/>
    <mergeCell ref="B16:D16"/>
    <mergeCell ref="B15:D15"/>
    <mergeCell ref="B14:P14"/>
    <mergeCell ref="B4:B5"/>
    <mergeCell ref="D4:D5"/>
    <mergeCell ref="P4:P5"/>
    <mergeCell ref="B13:P13"/>
    <mergeCell ref="F4:F5"/>
    <mergeCell ref="G4:G5"/>
    <mergeCell ref="H4:L4"/>
    <mergeCell ref="N4:N5"/>
    <mergeCell ref="M4:M5"/>
    <mergeCell ref="C4:C5"/>
    <mergeCell ref="E4:E5"/>
    <mergeCell ref="E15:P15"/>
  </mergeCells>
  <pageMargins left="0.78740157480314965" right="0.39370078740157483" top="0.78740157480314965" bottom="0.39370078740157483" header="0.31496062992125984" footer="0.31496062992125984"/>
  <pageSetup paperSize="9" scale="7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1" t="s">
        <v>29</v>
      </c>
      <c r="B5" t="e">
        <f>XLR_ERRNAME</f>
        <v>#NAME?</v>
      </c>
    </row>
    <row r="6" spans="1:14">
      <c r="A6" t="s">
        <v>30</v>
      </c>
      <c r="B6">
        <v>8393</v>
      </c>
      <c r="C6" s="2" t="s">
        <v>31</v>
      </c>
      <c r="D6">
        <v>4784</v>
      </c>
      <c r="E6" s="2" t="s">
        <v>32</v>
      </c>
      <c r="F6" s="2" t="s">
        <v>33</v>
      </c>
      <c r="G6" s="2" t="s">
        <v>34</v>
      </c>
      <c r="H6" s="2" t="s">
        <v>34</v>
      </c>
      <c r="I6" s="2" t="s">
        <v>34</v>
      </c>
      <c r="J6" s="2" t="s">
        <v>32</v>
      </c>
      <c r="K6" s="2" t="s">
        <v>35</v>
      </c>
      <c r="L6" s="2" t="s">
        <v>36</v>
      </c>
      <c r="M6" s="2" t="s">
        <v>37</v>
      </c>
      <c r="N6" s="2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Фаткуллина Гульнара Рифатовна</dc:creator>
  <cp:lastModifiedBy>e.farrahova</cp:lastModifiedBy>
  <cp:lastPrinted>2014-11-13T03:53:06Z</cp:lastPrinted>
  <dcterms:created xsi:type="dcterms:W3CDTF">2013-12-19T08:11:42Z</dcterms:created>
  <dcterms:modified xsi:type="dcterms:W3CDTF">2014-11-13T11:46:05Z</dcterms:modified>
</cp:coreProperties>
</file>