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r.migranova\Documents\Закупки\2014 г\Оборудование CGNAT_нов. ред\"/>
    </mc:Choice>
  </mc:AlternateContent>
  <bookViews>
    <workbookView xWindow="0" yWindow="0" windowWidth="21300" windowHeight="4110"/>
  </bookViews>
  <sheets>
    <sheet name="Лист1" sheetId="1" r:id="rId1"/>
    <sheet name="XLR_NoRangeSheet" sheetId="2" state="veryHidden" r:id="rId2"/>
  </sheets>
  <definedNames>
    <definedName name="Query1">Лист1!$A$7:$L$35</definedName>
    <definedName name="Query2_ADRES" hidden="1">XLR_NoRangeSheet!$C$6</definedName>
    <definedName name="Query2_EMAIL" hidden="1">XLR_NoRangeSheet!$H$6</definedName>
    <definedName name="Query2_KURATOR" hidden="1">XLR_NoRangeSheet!$F$6</definedName>
    <definedName name="Query2_NAME_LOTA" hidden="1">XLR_NoRangeSheet!$E$6</definedName>
    <definedName name="Query2_NLOTA" hidden="1">XLR_NoRangeSheet!$B$6</definedName>
    <definedName name="Query2_NOTE" hidden="1">XLR_NoRangeSheet!$J$6</definedName>
    <definedName name="Query2_NPO" hidden="1">XLR_NoRangeSheet!$I$6</definedName>
    <definedName name="Query2_SROK" hidden="1">XLR_NoRangeSheet!$K$6</definedName>
    <definedName name="Query2_TEL" hidden="1">XLR_NoRangeSheet!$G$6</definedName>
    <definedName name="Query2_USERE" hidden="1">XLR_NoRangeSheet!$N$6</definedName>
    <definedName name="Query2_USERN" hidden="1">XLR_NoRangeSheet!$L$6</definedName>
    <definedName name="Query2_USERT" hidden="1">XLR_NoRangeSheet!$M$6</definedName>
    <definedName name="Query2_VCODE" hidden="1">XLR_NoRangeSheet!$D$6</definedName>
    <definedName name="Query3">Лист1!$A$41:$L$41</definedName>
    <definedName name="XLR_ERRNAMESTR" hidden="1">XLR_NoRangeSheet!$B$5</definedName>
    <definedName name="XLR_VERSION" hidden="1">XLR_NoRangeSheet!$A$5</definedName>
  </definedNames>
  <calcPr calcId="152511" concurrentCalc="0"/>
</workbook>
</file>

<file path=xl/calcChain.xml><?xml version="1.0" encoding="utf-8"?>
<calcChain xmlns="http://schemas.openxmlformats.org/spreadsheetml/2006/main">
  <c r="J10" i="1" l="1"/>
  <c r="K10" i="1"/>
  <c r="J11" i="1"/>
  <c r="K11" i="1"/>
  <c r="J12" i="1"/>
  <c r="K12" i="1"/>
  <c r="J13" i="1"/>
  <c r="K13" i="1"/>
  <c r="J14" i="1"/>
  <c r="K14" i="1"/>
  <c r="J15" i="1"/>
  <c r="K15" i="1"/>
  <c r="J16" i="1"/>
  <c r="K16" i="1"/>
  <c r="J17" i="1"/>
  <c r="K17" i="1"/>
  <c r="J18" i="1"/>
  <c r="K18" i="1"/>
  <c r="J19" i="1"/>
  <c r="K19" i="1"/>
  <c r="J20" i="1"/>
  <c r="K20" i="1"/>
  <c r="J8" i="1"/>
  <c r="J9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7" i="1"/>
  <c r="K8" i="1"/>
  <c r="K9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7" i="1"/>
  <c r="J35" i="1"/>
  <c r="K36" i="1"/>
  <c r="B5" i="2"/>
  <c r="K35" i="1"/>
</calcChain>
</file>

<file path=xl/sharedStrings.xml><?xml version="1.0" encoding="utf-8"?>
<sst xmlns="http://schemas.openxmlformats.org/spreadsheetml/2006/main" count="173" uniqueCount="118">
  <si>
    <t>№ п.п.</t>
  </si>
  <si>
    <t>Описание</t>
  </si>
  <si>
    <t>Объем может быть изменен на 30% без изменения стоимости единицы</t>
  </si>
  <si>
    <t>Требуемые сроки поставки:</t>
  </si>
  <si>
    <t>Транспортировка товара:</t>
  </si>
  <si>
    <t>Особые условия</t>
  </si>
  <si>
    <t>Инициатор закупки:</t>
  </si>
  <si>
    <t>Контактное лицо по тех. Вопросам</t>
  </si>
  <si>
    <t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 за счет Поставщика.</t>
  </si>
  <si>
    <t>СПЕЦИФИКАЦИЯ</t>
  </si>
  <si>
    <t>Исполнитель:</t>
  </si>
  <si>
    <t>Eд.изм</t>
  </si>
  <si>
    <t>Количество</t>
  </si>
  <si>
    <t>Цена за единицу измерения без НДС, включая стоимость тары и доставку, рубли РФ</t>
  </si>
  <si>
    <t>Сумма без НДС, включая стоимость тары и доставку, рубли РФ</t>
  </si>
  <si>
    <t>в т.ч. НДС</t>
  </si>
  <si>
    <t>Приложение 1</t>
  </si>
  <si>
    <t>Итого</t>
  </si>
  <si>
    <t>Наименование товара</t>
  </si>
  <si>
    <t>Сумма в том числе НДС, включая стоимость тары и доставку, рубли РФ</t>
  </si>
  <si>
    <t>Ном. Номер</t>
  </si>
  <si>
    <t>4.2, Developer  (build 122-D7)</t>
  </si>
  <si>
    <t>Query2</t>
  </si>
  <si>
    <t>г.Уфа</t>
  </si>
  <si>
    <t>Поставка оборудования CGNAT</t>
  </si>
  <si>
    <t>, тел. , эл.почта:</t>
  </si>
  <si>
    <t/>
  </si>
  <si>
    <t>01.05.2015</t>
  </si>
  <si>
    <t>Бадьина Лилия Альбертовна</t>
  </si>
  <si>
    <t>(347)221-57-43</t>
  </si>
  <si>
    <t>43447</t>
  </si>
  <si>
    <t>МАРШРУТИЗАТОР MX960-PREMIUM3-DC</t>
  </si>
  <si>
    <t>Маршрутизатор Juniper MX960-PREMIUM3-DC</t>
  </si>
  <si>
    <t>шт</t>
  </si>
  <si>
    <t>43448</t>
  </si>
  <si>
    <t>ОБЕСПЕЧЕНИЕ ПРОГРАММНОЕ JUNOS-WW-64</t>
  </si>
  <si>
    <t>Программное обеспечение для маршрутизатора Juniper MX960</t>
  </si>
  <si>
    <t>43449</t>
  </si>
  <si>
    <t>МАТРИЦА КОММУТАТЦИИ SCBE-MX-BB</t>
  </si>
  <si>
    <t>Матрица коммутации для маршрутизатора Juniper MX960-PREMIUM3-DC</t>
  </si>
  <si>
    <t>43450</t>
  </si>
  <si>
    <t>СЛОТ MX-MPC2E-3D-R-B</t>
  </si>
  <si>
    <t>Слот для модулей MIC-3D-4XGE-XFP для маршрутизатора Juniper MX960-PREMIUM3-DC</t>
  </si>
  <si>
    <t>43451</t>
  </si>
  <si>
    <t>МОДУЛЬ MIC-3D-4XGE-XFP</t>
  </si>
  <si>
    <t>Модуль для маршрутизатора Juniper MX960-PREMIUM3-DC с четырьмя 10G интерфейсами</t>
  </si>
  <si>
    <t>43452</t>
  </si>
  <si>
    <t>ЛИЦЕНЗИЯ JAA-NAT-10</t>
  </si>
  <si>
    <t>Лицензия для модуля MS-MPC-128G на NAT/PAT трансляции до 10 Гбит/с</t>
  </si>
  <si>
    <t>43453</t>
  </si>
  <si>
    <t>ПОДДЕРЖКА СЕРВИСНАЯ PAR-SUP-MX960</t>
  </si>
  <si>
    <t>Сервисная поддержка на маршрутизатора Juniper MX960-PREMIUM3-DC на 1 год</t>
  </si>
  <si>
    <t>43454</t>
  </si>
  <si>
    <t>ПОДДЕРЖКА СЕРВИСНАЯ PAR-SUP-MX-MPC2-3D-B</t>
  </si>
  <si>
    <t>Сервисная поддержка на слота MX-MPC2E-3D-R-B на 1 год</t>
  </si>
  <si>
    <t>43455</t>
  </si>
  <si>
    <t>ПОДДЕРЖКА СЕРВИСНАЯ PAR-SUP-MSMPC128G</t>
  </si>
  <si>
    <t>Сервисная поддержка на  модуля MS-MPC-128G на 1 год</t>
  </si>
  <si>
    <t>43456</t>
  </si>
  <si>
    <t>ПОДДЕРЖКА СЕРВИСНАЯ PAR-SWA-JAA-10</t>
  </si>
  <si>
    <t>Сервисная поддержка на лицензию JAA-NAT-10</t>
  </si>
  <si>
    <t>43457</t>
  </si>
  <si>
    <t>БЛОК ПИТАНИЯ MX960-PREMIUM3-DC</t>
  </si>
  <si>
    <t>Блок питания постоянного тока для маршрутизатора Juniper MX960</t>
  </si>
  <si>
    <t>43458</t>
  </si>
  <si>
    <t>МОДУЛЬ MS-MPC-128G</t>
  </si>
  <si>
    <t>Модуль для маршрутизатора Juniper MX960 для NAT/PAT трансляций</t>
  </si>
  <si>
    <t>43459</t>
  </si>
  <si>
    <t>ТРАНСИВЕР XFP-10G-L-OC192-SR1</t>
  </si>
  <si>
    <t>43460</t>
  </si>
  <si>
    <t>СЛОТ A9K-MOD80-TR</t>
  </si>
  <si>
    <t>Слот для шасси Cisco ASR 9000 для модулей A9K-MPA-4X10GE</t>
  </si>
  <si>
    <t>43461</t>
  </si>
  <si>
    <t>ПОДДЕРЖКА СЕРВИСНАЯ CON-SNT-MOD80TR</t>
  </si>
  <si>
    <t>Сервисная поддержка для слота A9K-MOD80-TR= на 1 год</t>
  </si>
  <si>
    <t>43462</t>
  </si>
  <si>
    <t>МОДУЛЬ A9K-MPA-4X10GE</t>
  </si>
  <si>
    <t>Модуль для шасси Cisco ASR 9000 с четырьмя 10G интерфейсами</t>
  </si>
  <si>
    <t>43463</t>
  </si>
  <si>
    <t>ПОДДЕРЖКА СЕРВИСНАЯ CON-SNT-A9KMPA4X</t>
  </si>
  <si>
    <t>Сервисная поддержка для модуля A9K-MPA-4X10GE на 1 год</t>
  </si>
  <si>
    <t>ЛОТ</t>
  </si>
  <si>
    <t>2 кв.                                    до 1 мая 2015г</t>
  </si>
  <si>
    <t>до 1 мая 2015г</t>
  </si>
  <si>
    <t>Место доставки</t>
  </si>
  <si>
    <t>Республика Башкортостан,  г. Уфа, ул. Каспийская, 14  ОАО "Башинформсвязь,                                                                                                                                                                                                                                                                                                                                                                                                                                                                                                                                                                                                                                                                                                                                                              Контактные лица: зав. складом Иксанова Флюра Сагитовна - тел. 8-905-352-77-79                                                                                                                                                                                                                                                                                                                                                                                      зав. складом Сазонова Надежда Алексеевна - тел. 8-347-274-62-12                                                                                                                                                                                                                                                                                                                                                                                                                                                                                                            зав. складом Подгорная Резида Рифгатовна - тел. 8-917-759-60-83</t>
  </si>
  <si>
    <t>Начальник отдела развития  Тимофеев И.А. 8-347-2215478</t>
  </si>
  <si>
    <t>Начальник ОНТ Каримов Вадим Римович 8-347-221-54-56, ведущий инженер ОНТ Яфаев Виль Эмарович 8-347-221-54-51</t>
  </si>
  <si>
    <t>Куратор Начальник ОР</t>
  </si>
  <si>
    <t>Тимофеев И.А.</t>
  </si>
  <si>
    <t>Трансивер XFP модуль (10 Гбит/с, 10 км, 1310 нм, двухволоконный, 1310nm DFB, 10Gbps, 10km)</t>
  </si>
  <si>
    <t xml:space="preserve">Поставщик обязан предоставить вместе с Товаром следующие сопроводительные документы:
1) Паспорт ; Техническое описание поставляемого Товара; Инструкция на русском языке;
2) Сертификат соответствия стандартам РФ;                                                                                                                                                                                                                                                                                                     3) Гарантия на данное оборудование не менее 3 лет; Техническая поддержка на оборудование должна предоставляться на 1 год с момента поставки оборудования.                                                                                                                                                                                                                                                                                                                                                             4) После заключения договора, поставщик должен предоставить сертификат расширенной гарантии Juniper networks, Cisco Systems с указанием количества и состава оборудования (Product ID).                                                                                                                                                                                                                                                                                                                                               5) Наличие у поставщика не менее трех сертифицированных специалистов Juniper Networks уровня JNCIE                                                                                                                                                                                                                                                                                                                                                                                               6)Наличие у поставщика авторизации от производителя Juniper networks на поставку и пуско-наладку оборудования; поставщик должен предоставить письмо авторизации                                                                                                                                                                                                                                  </t>
  </si>
  <si>
    <t>1</t>
  </si>
  <si>
    <t>Шасси CHAS-BP3-MX960-S</t>
  </si>
  <si>
    <t>Панель интерфейсная CRAFT-MX960-S</t>
  </si>
  <si>
    <t>Блок питания PWR-MX960-4100-DC-S</t>
  </si>
  <si>
    <t>Блок вентиляторов FFANTRAY-MX960-HC-S</t>
  </si>
  <si>
    <t>Модуль управления RE-S-1800X4-16G-S</t>
  </si>
  <si>
    <t>Матрица коммутатции SCBE-MX-S</t>
  </si>
  <si>
    <t>Фильтр FFILTER-MX960-HC-S</t>
  </si>
  <si>
    <t>Блок питания PWR-MX960-4100-DC-BB</t>
  </si>
  <si>
    <t>Блок вентиляторов FFANTRAY-MX960-HC-BB</t>
  </si>
  <si>
    <t>Модуль управления RE-S-1800X4-16G-BB</t>
  </si>
  <si>
    <t>Фильтр FFILTER-MX960-HC-BB</t>
  </si>
  <si>
    <t>Шасси для маршрутизатора Juniper MX960-S</t>
  </si>
  <si>
    <t>Панель интерфейсная для шасси  Juniper MX960-S</t>
  </si>
  <si>
    <t>Блок питания для шасси  Juniper MX960-S, 4100W DC Power Supply, Spare</t>
  </si>
  <si>
    <t>Блок вентиляторов для шасси  Juniper MX960-S, MX960 High Capacity fantray (upper or lower), Spare</t>
  </si>
  <si>
    <t>Модуль управления для шасси  Juniper MX960-S</t>
  </si>
  <si>
    <t>Матрица коммутатции для шасси  Juniper MX960-S</t>
  </si>
  <si>
    <t>Фильтр для блока вентиляторов FFANTRAY-MX960-HC-S для шасси  Juniper MX960-S</t>
  </si>
  <si>
    <t>Блок питания для шасси  MX960-PREMIUM3-DC, 4100W DC Power Supply, Spare</t>
  </si>
  <si>
    <t>Блок вентиляторов для шасси  MX960-PREMIUM3-DC, MX960 High Capacity fantray (upper or lower), Spare</t>
  </si>
  <si>
    <t>Модуль управления для шасси  MX960-PREMIUM3-DC</t>
  </si>
  <si>
    <t>Фильтр для блока вентиляторов FFANTRAY-MX960-HC-S для шасси  Juniper MX960-PREMIUM3-DC</t>
  </si>
  <si>
    <t>4</t>
  </si>
  <si>
    <t>2</t>
  </si>
  <si>
    <r>
      <t>Предельная стоимость лота составляет _</t>
    </r>
    <r>
      <rPr>
        <b/>
        <u/>
        <sz val="11"/>
        <color theme="1"/>
        <rFont val="Calibri"/>
        <family val="2"/>
        <charset val="204"/>
        <scheme val="minor"/>
      </rPr>
      <t>21 795 606,54</t>
    </r>
    <r>
      <rPr>
        <sz val="11"/>
        <color theme="1"/>
        <rFont val="Calibri"/>
        <family val="2"/>
        <charset val="204"/>
        <scheme val="minor"/>
      </rPr>
      <t>_  руб. (с НДС)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</si>
</sst>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#,##0.00_р_."/>
  </numFmts>
  <fonts count="10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1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9"/>
      <name val="Calibri"/>
      <family val="2"/>
      <charset val="204"/>
      <scheme val="minor"/>
    </font>
    <font>
      <b/>
      <u/>
      <sz val="11"/>
      <color theme="1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theme="1"/>
      <name val="Calibri"/>
      <family val="2"/>
      <charset val="204"/>
    </font>
    <font>
      <sz val="11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9">
    <xf numFmtId="0" fontId="0" fillId="0" borderId="0" xfId="0"/>
    <xf numFmtId="0" fontId="0" fillId="0" borderId="1" xfId="0" applyBorder="1" applyAlignment="1">
      <alignment horizontal="center"/>
    </xf>
    <xf numFmtId="0" fontId="0" fillId="0" borderId="1" xfId="0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left"/>
    </xf>
    <xf numFmtId="0" fontId="0" fillId="0" borderId="1" xfId="0" applyBorder="1" applyAlignment="1">
      <alignment vertical="top"/>
    </xf>
    <xf numFmtId="0" fontId="2" fillId="0" borderId="0" xfId="0" applyFont="1" applyAlignment="1">
      <alignment horizontal="left"/>
    </xf>
    <xf numFmtId="0" fontId="0" fillId="0" borderId="1" xfId="0" applyBorder="1" applyAlignment="1">
      <alignment horizontal="center" vertical="top"/>
    </xf>
    <xf numFmtId="0" fontId="0" fillId="0" borderId="0" xfId="0"/>
    <xf numFmtId="0" fontId="0" fillId="0" borderId="2" xfId="0" applyBorder="1" applyAlignment="1">
      <alignment vertical="top" wrapText="1"/>
    </xf>
    <xf numFmtId="0" fontId="0" fillId="0" borderId="2" xfId="0" applyBorder="1"/>
    <xf numFmtId="0" fontId="0" fillId="0" borderId="4" xfId="0" applyBorder="1"/>
    <xf numFmtId="0" fontId="0" fillId="0" borderId="4" xfId="0" applyBorder="1" applyAlignment="1">
      <alignment vertical="top" wrapText="1"/>
    </xf>
    <xf numFmtId="0" fontId="0" fillId="0" borderId="0" xfId="0" applyBorder="1"/>
    <xf numFmtId="0" fontId="0" fillId="0" borderId="1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left"/>
    </xf>
    <xf numFmtId="0" fontId="0" fillId="0" borderId="1" xfId="0" applyBorder="1" applyAlignment="1">
      <alignment horizontal="center"/>
    </xf>
    <xf numFmtId="0" fontId="0" fillId="0" borderId="0" xfId="0" quotePrefix="1"/>
    <xf numFmtId="49" fontId="0" fillId="0" borderId="0" xfId="0" applyNumberFormat="1"/>
    <xf numFmtId="0" fontId="0" fillId="0" borderId="2" xfId="0" applyBorder="1" applyAlignment="1">
      <alignment horizontal="center"/>
    </xf>
    <xf numFmtId="0" fontId="0" fillId="0" borderId="0" xfId="0"/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left"/>
    </xf>
    <xf numFmtId="0" fontId="0" fillId="0" borderId="0" xfId="0"/>
    <xf numFmtId="0" fontId="0" fillId="0" borderId="0" xfId="0" applyAlignment="1">
      <alignment horizontal="center"/>
    </xf>
    <xf numFmtId="0" fontId="0" fillId="0" borderId="0" xfId="0"/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horizontal="left"/>
    </xf>
    <xf numFmtId="165" fontId="0" fillId="0" borderId="1" xfId="0" applyNumberFormat="1" applyBorder="1" applyAlignment="1">
      <alignment horizontal="right" vertical="top" wrapText="1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left"/>
    </xf>
    <xf numFmtId="0" fontId="0" fillId="0" borderId="0" xfId="0" applyFill="1" applyBorder="1" applyAlignment="1">
      <alignment horizontal="center"/>
    </xf>
    <xf numFmtId="49" fontId="0" fillId="0" borderId="1" xfId="0" applyNumberFormat="1" applyBorder="1" applyAlignment="1">
      <alignment horizontal="center" vertical="top"/>
    </xf>
    <xf numFmtId="0" fontId="0" fillId="0" borderId="4" xfId="0" applyBorder="1" applyAlignment="1">
      <alignment horizontal="center"/>
    </xf>
    <xf numFmtId="164" fontId="0" fillId="0" borderId="1" xfId="0" applyNumberFormat="1" applyBorder="1" applyAlignment="1">
      <alignment horizontal="right" vertical="top"/>
    </xf>
    <xf numFmtId="165" fontId="0" fillId="0" borderId="1" xfId="0" applyNumberFormat="1" applyBorder="1" applyAlignment="1">
      <alignment horizontal="right"/>
    </xf>
    <xf numFmtId="0" fontId="0" fillId="0" borderId="1" xfId="0" applyBorder="1" applyAlignment="1">
      <alignment horizontal="right"/>
    </xf>
    <xf numFmtId="49" fontId="0" fillId="0" borderId="2" xfId="0" applyNumberFormat="1" applyBorder="1" applyAlignment="1">
      <alignment horizontal="center"/>
    </xf>
    <xf numFmtId="0" fontId="8" fillId="0" borderId="1" xfId="0" applyFont="1" applyFill="1" applyBorder="1" applyAlignment="1"/>
    <xf numFmtId="0" fontId="9" fillId="0" borderId="1" xfId="0" applyFont="1" applyFill="1" applyBorder="1"/>
    <xf numFmtId="0" fontId="8" fillId="0" borderId="1" xfId="0" applyFont="1" applyFill="1" applyBorder="1" applyAlignment="1">
      <alignment wrapText="1" shrinkToFit="1"/>
    </xf>
    <xf numFmtId="0" fontId="8" fillId="0" borderId="1" xfId="0" applyNumberFormat="1" applyFont="1" applyBorder="1"/>
    <xf numFmtId="0" fontId="8" fillId="0" borderId="1" xfId="0" applyFont="1" applyFill="1" applyBorder="1"/>
    <xf numFmtId="0" fontId="0" fillId="0" borderId="1" xfId="0" applyFill="1" applyBorder="1"/>
    <xf numFmtId="0" fontId="2" fillId="0" borderId="0" xfId="0" applyFont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7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center" vertical="center" wrapText="1"/>
    </xf>
    <xf numFmtId="0" fontId="0" fillId="0" borderId="5" xfId="0" applyBorder="1" applyAlignment="1">
      <alignment horizontal="left"/>
    </xf>
    <xf numFmtId="0" fontId="0" fillId="0" borderId="6" xfId="0" applyBorder="1" applyAlignment="1">
      <alignment horizontal="left"/>
    </xf>
    <xf numFmtId="0" fontId="0" fillId="0" borderId="1" xfId="0" applyBorder="1" applyAlignment="1">
      <alignment horizontal="center"/>
    </xf>
    <xf numFmtId="0" fontId="3" fillId="0" borderId="8" xfId="0" applyFont="1" applyBorder="1" applyAlignment="1">
      <alignment horizontal="center" vertical="top" wrapText="1"/>
    </xf>
    <xf numFmtId="0" fontId="0" fillId="0" borderId="7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3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5" xfId="0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6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left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left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Q51"/>
  <sheetViews>
    <sheetView tabSelected="1" zoomScale="85" zoomScaleNormal="85" workbookViewId="0">
      <selection activeCell="G52" sqref="G52"/>
    </sheetView>
  </sheetViews>
  <sheetFormatPr defaultRowHeight="15" x14ac:dyDescent="0.25"/>
  <cols>
    <col min="1" max="1" width="0.85546875" customWidth="1"/>
    <col min="2" max="2" width="6.7109375" customWidth="1"/>
    <col min="3" max="3" width="7.42578125" style="9" customWidth="1"/>
    <col min="4" max="4" width="46.42578125" customWidth="1"/>
    <col min="5" max="5" width="92.42578125" style="9" customWidth="1"/>
    <col min="6" max="6" width="4.42578125" customWidth="1"/>
    <col min="7" max="7" width="9.42578125" style="26" customWidth="1"/>
    <col min="8" max="8" width="6.85546875" style="26" customWidth="1"/>
    <col min="9" max="9" width="12.42578125" style="26" customWidth="1"/>
    <col min="10" max="10" width="14.5703125" style="26" customWidth="1"/>
    <col min="11" max="11" width="13.85546875" style="26" customWidth="1"/>
    <col min="12" max="12" width="3.28515625" customWidth="1"/>
  </cols>
  <sheetData>
    <row r="1" spans="1:12" x14ac:dyDescent="0.25">
      <c r="K1" s="26" t="s">
        <v>16</v>
      </c>
    </row>
    <row r="2" spans="1:12" x14ac:dyDescent="0.25">
      <c r="B2" s="47" t="s">
        <v>9</v>
      </c>
      <c r="C2" s="47"/>
      <c r="D2" s="47"/>
      <c r="E2" s="47"/>
      <c r="F2" s="47"/>
      <c r="G2" s="47"/>
      <c r="H2" s="47"/>
      <c r="I2" s="47"/>
      <c r="J2" s="47"/>
      <c r="K2" s="47"/>
    </row>
    <row r="3" spans="1:12" x14ac:dyDescent="0.25">
      <c r="B3" t="s">
        <v>81</v>
      </c>
      <c r="D3" s="7" t="s">
        <v>24</v>
      </c>
      <c r="E3" s="7"/>
      <c r="L3" s="5"/>
    </row>
    <row r="4" spans="1:12" ht="15" customHeight="1" x14ac:dyDescent="0.25">
      <c r="B4" s="51" t="s">
        <v>0</v>
      </c>
      <c r="C4" s="59" t="s">
        <v>20</v>
      </c>
      <c r="D4" s="51" t="s">
        <v>18</v>
      </c>
      <c r="E4" s="51" t="s">
        <v>1</v>
      </c>
      <c r="F4" s="51" t="s">
        <v>11</v>
      </c>
      <c r="G4" s="54" t="s">
        <v>12</v>
      </c>
      <c r="H4" s="54"/>
      <c r="I4" s="57" t="s">
        <v>13</v>
      </c>
      <c r="J4" s="55" t="s">
        <v>14</v>
      </c>
      <c r="K4" s="65" t="s">
        <v>19</v>
      </c>
      <c r="L4" s="5"/>
    </row>
    <row r="5" spans="1:12" s="4" customFormat="1" ht="87" customHeight="1" x14ac:dyDescent="0.25">
      <c r="B5" s="51"/>
      <c r="C5" s="60"/>
      <c r="D5" s="51"/>
      <c r="E5" s="51"/>
      <c r="F5" s="51"/>
      <c r="G5" s="29" t="s">
        <v>82</v>
      </c>
      <c r="H5" s="29" t="s">
        <v>17</v>
      </c>
      <c r="I5" s="58"/>
      <c r="J5" s="56"/>
      <c r="K5" s="65"/>
    </row>
    <row r="6" spans="1:12" x14ac:dyDescent="0.25">
      <c r="B6" s="1">
        <v>1</v>
      </c>
      <c r="C6" s="15">
        <v>2</v>
      </c>
      <c r="D6" s="1">
        <v>3</v>
      </c>
      <c r="E6" s="18">
        <v>4</v>
      </c>
      <c r="F6" s="1">
        <v>5</v>
      </c>
      <c r="G6" s="28">
        <v>6</v>
      </c>
      <c r="H6" s="28">
        <v>7</v>
      </c>
      <c r="I6" s="28">
        <v>8</v>
      </c>
      <c r="J6" s="28">
        <v>9</v>
      </c>
      <c r="K6" s="28">
        <v>10</v>
      </c>
    </row>
    <row r="7" spans="1:12" x14ac:dyDescent="0.25">
      <c r="A7" s="9"/>
      <c r="B7" s="8">
        <v>1</v>
      </c>
      <c r="C7" s="8" t="s">
        <v>30</v>
      </c>
      <c r="D7" s="2" t="s">
        <v>31</v>
      </c>
      <c r="E7" s="2" t="s">
        <v>32</v>
      </c>
      <c r="F7" s="6" t="s">
        <v>33</v>
      </c>
      <c r="G7" s="35" t="s">
        <v>92</v>
      </c>
      <c r="H7" s="35" t="s">
        <v>92</v>
      </c>
      <c r="I7" s="31">
        <v>1540000</v>
      </c>
      <c r="J7" s="31">
        <f>H7*I7</f>
        <v>1540000</v>
      </c>
      <c r="K7" s="37">
        <f>J7*1.18</f>
        <v>1817200</v>
      </c>
      <c r="L7" s="9"/>
    </row>
    <row r="8" spans="1:12" x14ac:dyDescent="0.25">
      <c r="A8" s="9"/>
      <c r="B8" s="8">
        <v>2</v>
      </c>
      <c r="C8" s="8" t="s">
        <v>34</v>
      </c>
      <c r="D8" s="2" t="s">
        <v>35</v>
      </c>
      <c r="E8" s="2" t="s">
        <v>36</v>
      </c>
      <c r="F8" s="6" t="s">
        <v>33</v>
      </c>
      <c r="G8" s="35">
        <v>2</v>
      </c>
      <c r="H8" s="35">
        <v>2</v>
      </c>
      <c r="I8" s="31">
        <v>140000</v>
      </c>
      <c r="J8" s="31">
        <f t="shared" ref="J8:J34" si="0">H8*I8</f>
        <v>280000</v>
      </c>
      <c r="K8" s="37">
        <f t="shared" ref="K8:K35" si="1">J8*1.18</f>
        <v>330400</v>
      </c>
      <c r="L8" s="9"/>
    </row>
    <row r="9" spans="1:12" s="9" customFormat="1" ht="16.5" customHeight="1" x14ac:dyDescent="0.25">
      <c r="B9" s="8">
        <v>3</v>
      </c>
      <c r="C9" s="8" t="s">
        <v>37</v>
      </c>
      <c r="D9" s="2" t="s">
        <v>38</v>
      </c>
      <c r="E9" s="2" t="s">
        <v>39</v>
      </c>
      <c r="F9" s="6" t="s">
        <v>33</v>
      </c>
      <c r="G9" s="35">
        <v>3</v>
      </c>
      <c r="H9" s="35">
        <v>3</v>
      </c>
      <c r="I9" s="31">
        <v>140000</v>
      </c>
      <c r="J9" s="31">
        <f t="shared" si="0"/>
        <v>420000</v>
      </c>
      <c r="K9" s="37">
        <f t="shared" si="1"/>
        <v>495600</v>
      </c>
    </row>
    <row r="10" spans="1:12" s="27" customFormat="1" ht="16.5" customHeight="1" x14ac:dyDescent="0.25">
      <c r="B10" s="8">
        <v>4</v>
      </c>
      <c r="C10" s="8"/>
      <c r="D10" s="41" t="s">
        <v>93</v>
      </c>
      <c r="E10" s="41" t="s">
        <v>104</v>
      </c>
      <c r="F10" s="6" t="s">
        <v>33</v>
      </c>
      <c r="G10" s="35" t="s">
        <v>92</v>
      </c>
      <c r="H10" s="35" t="s">
        <v>92</v>
      </c>
      <c r="I10" s="44">
        <v>350000</v>
      </c>
      <c r="J10" s="31">
        <f t="shared" si="0"/>
        <v>350000</v>
      </c>
      <c r="K10" s="37">
        <f t="shared" si="1"/>
        <v>413000</v>
      </c>
    </row>
    <row r="11" spans="1:12" s="27" customFormat="1" ht="16.5" customHeight="1" x14ac:dyDescent="0.25">
      <c r="B11" s="8">
        <v>5</v>
      </c>
      <c r="C11" s="8"/>
      <c r="D11" s="41" t="s">
        <v>94</v>
      </c>
      <c r="E11" s="41" t="s">
        <v>105</v>
      </c>
      <c r="F11" s="6" t="s">
        <v>33</v>
      </c>
      <c r="G11" s="35" t="s">
        <v>92</v>
      </c>
      <c r="H11" s="35" t="s">
        <v>92</v>
      </c>
      <c r="I11" s="45">
        <v>42000</v>
      </c>
      <c r="J11" s="31">
        <f t="shared" si="0"/>
        <v>42000</v>
      </c>
      <c r="K11" s="37">
        <f t="shared" si="1"/>
        <v>49560</v>
      </c>
    </row>
    <row r="12" spans="1:12" s="27" customFormat="1" ht="16.5" customHeight="1" x14ac:dyDescent="0.25">
      <c r="B12" s="8">
        <v>6</v>
      </c>
      <c r="C12" s="8"/>
      <c r="D12" s="42" t="s">
        <v>95</v>
      </c>
      <c r="E12" s="41" t="s">
        <v>106</v>
      </c>
      <c r="F12" s="6" t="s">
        <v>33</v>
      </c>
      <c r="G12" s="35" t="s">
        <v>92</v>
      </c>
      <c r="H12" s="35" t="s">
        <v>92</v>
      </c>
      <c r="I12" s="45">
        <v>70000</v>
      </c>
      <c r="J12" s="31">
        <f t="shared" si="0"/>
        <v>70000</v>
      </c>
      <c r="K12" s="37">
        <f t="shared" si="1"/>
        <v>82600</v>
      </c>
    </row>
    <row r="13" spans="1:12" s="27" customFormat="1" ht="16.5" customHeight="1" x14ac:dyDescent="0.25">
      <c r="B13" s="8">
        <v>7</v>
      </c>
      <c r="C13" s="8"/>
      <c r="D13" s="41" t="s">
        <v>96</v>
      </c>
      <c r="E13" s="41" t="s">
        <v>107</v>
      </c>
      <c r="F13" s="6" t="s">
        <v>33</v>
      </c>
      <c r="G13" s="35" t="s">
        <v>92</v>
      </c>
      <c r="H13" s="35" t="s">
        <v>92</v>
      </c>
      <c r="I13" s="45">
        <v>42000</v>
      </c>
      <c r="J13" s="31">
        <f t="shared" si="0"/>
        <v>42000</v>
      </c>
      <c r="K13" s="37">
        <f t="shared" si="1"/>
        <v>49560</v>
      </c>
    </row>
    <row r="14" spans="1:12" s="27" customFormat="1" ht="16.5" customHeight="1" x14ac:dyDescent="0.25">
      <c r="B14" s="8">
        <v>8</v>
      </c>
      <c r="C14" s="8"/>
      <c r="D14" s="41" t="s">
        <v>97</v>
      </c>
      <c r="E14" s="41" t="s">
        <v>108</v>
      </c>
      <c r="F14" s="6" t="s">
        <v>33</v>
      </c>
      <c r="G14" s="35" t="s">
        <v>92</v>
      </c>
      <c r="H14" s="35" t="s">
        <v>92</v>
      </c>
      <c r="I14" s="45">
        <v>448000</v>
      </c>
      <c r="J14" s="31">
        <f t="shared" si="0"/>
        <v>448000</v>
      </c>
      <c r="K14" s="37">
        <f t="shared" si="1"/>
        <v>528640</v>
      </c>
    </row>
    <row r="15" spans="1:12" s="27" customFormat="1" ht="16.5" customHeight="1" x14ac:dyDescent="0.25">
      <c r="B15" s="8">
        <v>9</v>
      </c>
      <c r="C15" s="8"/>
      <c r="D15" s="41" t="s">
        <v>98</v>
      </c>
      <c r="E15" s="41" t="s">
        <v>109</v>
      </c>
      <c r="F15" s="6" t="s">
        <v>33</v>
      </c>
      <c r="G15" s="35" t="s">
        <v>92</v>
      </c>
      <c r="H15" s="35" t="s">
        <v>92</v>
      </c>
      <c r="I15" s="45">
        <v>490000</v>
      </c>
      <c r="J15" s="31">
        <f t="shared" si="0"/>
        <v>490000</v>
      </c>
      <c r="K15" s="37">
        <f t="shared" si="1"/>
        <v>578200</v>
      </c>
    </row>
    <row r="16" spans="1:12" s="27" customFormat="1" ht="16.5" customHeight="1" x14ac:dyDescent="0.25">
      <c r="B16" s="8">
        <v>10</v>
      </c>
      <c r="C16" s="8"/>
      <c r="D16" s="41" t="s">
        <v>99</v>
      </c>
      <c r="E16" s="41" t="s">
        <v>110</v>
      </c>
      <c r="F16" s="6" t="s">
        <v>33</v>
      </c>
      <c r="G16" s="35" t="s">
        <v>92</v>
      </c>
      <c r="H16" s="35" t="s">
        <v>92</v>
      </c>
      <c r="I16" s="45">
        <v>21000</v>
      </c>
      <c r="J16" s="31">
        <f t="shared" si="0"/>
        <v>21000</v>
      </c>
      <c r="K16" s="37">
        <f t="shared" si="1"/>
        <v>24780</v>
      </c>
    </row>
    <row r="17" spans="1:17" s="27" customFormat="1" ht="16.5" customHeight="1" x14ac:dyDescent="0.25">
      <c r="B17" s="8">
        <v>11</v>
      </c>
      <c r="C17" s="8"/>
      <c r="D17" s="42" t="s">
        <v>100</v>
      </c>
      <c r="E17" s="41" t="s">
        <v>111</v>
      </c>
      <c r="F17" s="6" t="s">
        <v>33</v>
      </c>
      <c r="G17" s="35" t="s">
        <v>115</v>
      </c>
      <c r="H17" s="35" t="s">
        <v>115</v>
      </c>
      <c r="I17" s="46">
        <v>1</v>
      </c>
      <c r="J17" s="31">
        <f t="shared" si="0"/>
        <v>4</v>
      </c>
      <c r="K17" s="37">
        <f t="shared" si="1"/>
        <v>4.72</v>
      </c>
    </row>
    <row r="18" spans="1:17" s="27" customFormat="1" ht="35.25" customHeight="1" x14ac:dyDescent="0.25">
      <c r="B18" s="8">
        <v>12</v>
      </c>
      <c r="C18" s="8"/>
      <c r="D18" s="42" t="s">
        <v>101</v>
      </c>
      <c r="E18" s="43" t="s">
        <v>112</v>
      </c>
      <c r="F18" s="6" t="s">
        <v>33</v>
      </c>
      <c r="G18" s="35" t="s">
        <v>116</v>
      </c>
      <c r="H18" s="35" t="s">
        <v>116</v>
      </c>
      <c r="I18" s="46">
        <v>1</v>
      </c>
      <c r="J18" s="31">
        <f t="shared" si="0"/>
        <v>2</v>
      </c>
      <c r="K18" s="37">
        <f t="shared" si="1"/>
        <v>2.36</v>
      </c>
    </row>
    <row r="19" spans="1:17" s="27" customFormat="1" ht="16.5" customHeight="1" x14ac:dyDescent="0.25">
      <c r="B19" s="8">
        <v>13</v>
      </c>
      <c r="C19" s="8"/>
      <c r="D19" s="42" t="s">
        <v>102</v>
      </c>
      <c r="E19" s="41" t="s">
        <v>113</v>
      </c>
      <c r="F19" s="6" t="s">
        <v>33</v>
      </c>
      <c r="G19" s="35" t="s">
        <v>116</v>
      </c>
      <c r="H19" s="35" t="s">
        <v>116</v>
      </c>
      <c r="I19" s="46">
        <v>1</v>
      </c>
      <c r="J19" s="31">
        <f t="shared" si="0"/>
        <v>2</v>
      </c>
      <c r="K19" s="37">
        <f t="shared" si="1"/>
        <v>2.36</v>
      </c>
    </row>
    <row r="20" spans="1:17" s="27" customFormat="1" ht="16.5" customHeight="1" x14ac:dyDescent="0.25">
      <c r="B20" s="8">
        <v>14</v>
      </c>
      <c r="C20" s="8"/>
      <c r="D20" s="42" t="s">
        <v>103</v>
      </c>
      <c r="E20" s="41" t="s">
        <v>114</v>
      </c>
      <c r="F20" s="6" t="s">
        <v>33</v>
      </c>
      <c r="G20" s="35" t="s">
        <v>92</v>
      </c>
      <c r="H20" s="35" t="s">
        <v>92</v>
      </c>
      <c r="I20" s="46">
        <v>1</v>
      </c>
      <c r="J20" s="31">
        <f t="shared" si="0"/>
        <v>1</v>
      </c>
      <c r="K20" s="37">
        <f t="shared" si="1"/>
        <v>1.18</v>
      </c>
    </row>
    <row r="21" spans="1:17" s="9" customFormat="1" ht="15" customHeight="1" x14ac:dyDescent="0.25">
      <c r="B21" s="8">
        <v>15</v>
      </c>
      <c r="C21" s="8" t="s">
        <v>40</v>
      </c>
      <c r="D21" s="2" t="s">
        <v>41</v>
      </c>
      <c r="E21" s="2" t="s">
        <v>42</v>
      </c>
      <c r="F21" s="6" t="s">
        <v>33</v>
      </c>
      <c r="G21" s="35">
        <v>3</v>
      </c>
      <c r="H21" s="35">
        <v>3</v>
      </c>
      <c r="I21" s="31">
        <v>1120000</v>
      </c>
      <c r="J21" s="31">
        <f t="shared" si="0"/>
        <v>3360000</v>
      </c>
      <c r="K21" s="37">
        <f t="shared" si="1"/>
        <v>3964800</v>
      </c>
    </row>
    <row r="22" spans="1:17" ht="15.75" customHeight="1" x14ac:dyDescent="0.25">
      <c r="A22" s="9"/>
      <c r="B22" s="8">
        <v>16</v>
      </c>
      <c r="C22" s="8" t="s">
        <v>43</v>
      </c>
      <c r="D22" s="2" t="s">
        <v>44</v>
      </c>
      <c r="E22" s="2" t="s">
        <v>45</v>
      </c>
      <c r="F22" s="6" t="s">
        <v>33</v>
      </c>
      <c r="G22" s="35">
        <v>7</v>
      </c>
      <c r="H22" s="35">
        <v>7</v>
      </c>
      <c r="I22" s="31">
        <v>315000</v>
      </c>
      <c r="J22" s="31">
        <f t="shared" si="0"/>
        <v>2205000</v>
      </c>
      <c r="K22" s="37">
        <f t="shared" si="1"/>
        <v>2601900</v>
      </c>
      <c r="L22" s="9"/>
    </row>
    <row r="23" spans="1:17" ht="15.75" customHeight="1" x14ac:dyDescent="0.25">
      <c r="A23" s="9"/>
      <c r="B23" s="8">
        <v>17</v>
      </c>
      <c r="C23" s="8" t="s">
        <v>46</v>
      </c>
      <c r="D23" s="2" t="s">
        <v>47</v>
      </c>
      <c r="E23" s="2" t="s">
        <v>48</v>
      </c>
      <c r="F23" s="6" t="s">
        <v>33</v>
      </c>
      <c r="G23" s="35">
        <v>6</v>
      </c>
      <c r="H23" s="35">
        <v>6</v>
      </c>
      <c r="I23" s="31">
        <v>175000</v>
      </c>
      <c r="J23" s="31">
        <f t="shared" si="0"/>
        <v>1050000</v>
      </c>
      <c r="K23" s="37">
        <f t="shared" si="1"/>
        <v>1239000</v>
      </c>
      <c r="L23" s="9"/>
    </row>
    <row r="24" spans="1:17" ht="15.75" customHeight="1" x14ac:dyDescent="0.25">
      <c r="A24" s="9"/>
      <c r="B24" s="8">
        <v>18</v>
      </c>
      <c r="C24" s="8" t="s">
        <v>49</v>
      </c>
      <c r="D24" s="2" t="s">
        <v>50</v>
      </c>
      <c r="E24" s="2" t="s">
        <v>51</v>
      </c>
      <c r="F24" s="6" t="s">
        <v>33</v>
      </c>
      <c r="G24" s="35">
        <v>1</v>
      </c>
      <c r="H24" s="35">
        <v>1</v>
      </c>
      <c r="I24" s="31">
        <v>47600</v>
      </c>
      <c r="J24" s="31">
        <f t="shared" si="0"/>
        <v>47600</v>
      </c>
      <c r="K24" s="37">
        <f t="shared" si="1"/>
        <v>56168</v>
      </c>
      <c r="L24" s="9"/>
      <c r="M24" s="3"/>
      <c r="N24" s="3"/>
      <c r="O24" s="3"/>
      <c r="P24" s="3"/>
      <c r="Q24" s="3"/>
    </row>
    <row r="25" spans="1:17" ht="17.25" customHeight="1" x14ac:dyDescent="0.25">
      <c r="A25" s="9"/>
      <c r="B25" s="8">
        <v>19</v>
      </c>
      <c r="C25" s="8" t="s">
        <v>52</v>
      </c>
      <c r="D25" s="2" t="s">
        <v>53</v>
      </c>
      <c r="E25" s="2" t="s">
        <v>54</v>
      </c>
      <c r="F25" s="6" t="s">
        <v>33</v>
      </c>
      <c r="G25" s="35">
        <v>3</v>
      </c>
      <c r="H25" s="35">
        <v>3</v>
      </c>
      <c r="I25" s="31">
        <v>32900</v>
      </c>
      <c r="J25" s="31">
        <f t="shared" si="0"/>
        <v>98700</v>
      </c>
      <c r="K25" s="37">
        <f t="shared" si="1"/>
        <v>116466</v>
      </c>
      <c r="L25" s="9"/>
    </row>
    <row r="26" spans="1:17" x14ac:dyDescent="0.25">
      <c r="A26" s="9"/>
      <c r="B26" s="8">
        <v>20</v>
      </c>
      <c r="C26" s="8" t="s">
        <v>55</v>
      </c>
      <c r="D26" s="2" t="s">
        <v>56</v>
      </c>
      <c r="E26" s="2" t="s">
        <v>57</v>
      </c>
      <c r="F26" s="6" t="s">
        <v>33</v>
      </c>
      <c r="G26" s="35">
        <v>3</v>
      </c>
      <c r="H26" s="35">
        <v>3</v>
      </c>
      <c r="I26" s="31">
        <v>69678</v>
      </c>
      <c r="J26" s="31">
        <f t="shared" si="0"/>
        <v>209034</v>
      </c>
      <c r="K26" s="37">
        <f t="shared" si="1"/>
        <v>246660.12</v>
      </c>
      <c r="L26" s="9"/>
    </row>
    <row r="27" spans="1:17" s="9" customFormat="1" x14ac:dyDescent="0.25">
      <c r="B27" s="8">
        <v>21</v>
      </c>
      <c r="C27" s="8" t="s">
        <v>58</v>
      </c>
      <c r="D27" s="2" t="s">
        <v>59</v>
      </c>
      <c r="E27" s="2" t="s">
        <v>60</v>
      </c>
      <c r="F27" s="6" t="s">
        <v>33</v>
      </c>
      <c r="G27" s="35">
        <v>6</v>
      </c>
      <c r="H27" s="35">
        <v>6</v>
      </c>
      <c r="I27" s="31">
        <v>38500</v>
      </c>
      <c r="J27" s="31">
        <f t="shared" si="0"/>
        <v>231000</v>
      </c>
      <c r="K27" s="37">
        <f t="shared" si="1"/>
        <v>272580</v>
      </c>
    </row>
    <row r="28" spans="1:17" s="9" customFormat="1" ht="16.5" customHeight="1" x14ac:dyDescent="0.25">
      <c r="B28" s="8">
        <v>22</v>
      </c>
      <c r="C28" s="8" t="s">
        <v>61</v>
      </c>
      <c r="D28" s="2" t="s">
        <v>62</v>
      </c>
      <c r="E28" s="2" t="s">
        <v>63</v>
      </c>
      <c r="F28" s="6" t="s">
        <v>33</v>
      </c>
      <c r="G28" s="35">
        <v>1</v>
      </c>
      <c r="H28" s="35">
        <v>1</v>
      </c>
      <c r="I28" s="31">
        <v>1540000</v>
      </c>
      <c r="J28" s="31">
        <f t="shared" si="0"/>
        <v>1540000</v>
      </c>
      <c r="K28" s="37">
        <f t="shared" si="1"/>
        <v>1817200</v>
      </c>
    </row>
    <row r="29" spans="1:17" ht="16.5" customHeight="1" x14ac:dyDescent="0.25">
      <c r="A29" s="9"/>
      <c r="B29" s="8">
        <v>23</v>
      </c>
      <c r="C29" s="8" t="s">
        <v>64</v>
      </c>
      <c r="D29" s="2" t="s">
        <v>65</v>
      </c>
      <c r="E29" s="2" t="s">
        <v>66</v>
      </c>
      <c r="F29" s="6" t="s">
        <v>33</v>
      </c>
      <c r="G29" s="35">
        <v>3</v>
      </c>
      <c r="H29" s="35">
        <v>3</v>
      </c>
      <c r="I29" s="31">
        <v>1470000</v>
      </c>
      <c r="J29" s="31">
        <f t="shared" si="0"/>
        <v>4410000</v>
      </c>
      <c r="K29" s="37">
        <f t="shared" si="1"/>
        <v>5203800</v>
      </c>
      <c r="L29" s="9"/>
    </row>
    <row r="30" spans="1:17" ht="17.25" customHeight="1" x14ac:dyDescent="0.25">
      <c r="A30" s="9"/>
      <c r="B30" s="8">
        <v>24</v>
      </c>
      <c r="C30" s="8" t="s">
        <v>67</v>
      </c>
      <c r="D30" s="2" t="s">
        <v>68</v>
      </c>
      <c r="E30" s="2" t="s">
        <v>90</v>
      </c>
      <c r="F30" s="6" t="s">
        <v>33</v>
      </c>
      <c r="G30" s="35">
        <v>2</v>
      </c>
      <c r="H30" s="35">
        <v>2</v>
      </c>
      <c r="I30" s="31">
        <v>67200</v>
      </c>
      <c r="J30" s="31">
        <f t="shared" si="0"/>
        <v>134400</v>
      </c>
      <c r="K30" s="37">
        <f t="shared" si="1"/>
        <v>158592</v>
      </c>
      <c r="L30" s="9"/>
    </row>
    <row r="31" spans="1:17" s="9" customFormat="1" x14ac:dyDescent="0.25">
      <c r="B31" s="8">
        <v>25</v>
      </c>
      <c r="C31" s="8" t="s">
        <v>69</v>
      </c>
      <c r="D31" s="2" t="s">
        <v>70</v>
      </c>
      <c r="E31" s="2" t="s">
        <v>71</v>
      </c>
      <c r="F31" s="6" t="s">
        <v>33</v>
      </c>
      <c r="G31" s="35">
        <v>1</v>
      </c>
      <c r="H31" s="35">
        <v>1</v>
      </c>
      <c r="I31" s="31">
        <v>420000</v>
      </c>
      <c r="J31" s="31">
        <f t="shared" si="0"/>
        <v>420000</v>
      </c>
      <c r="K31" s="37">
        <f t="shared" si="1"/>
        <v>495600</v>
      </c>
    </row>
    <row r="32" spans="1:17" x14ac:dyDescent="0.25">
      <c r="A32" s="9"/>
      <c r="B32" s="8">
        <v>26</v>
      </c>
      <c r="C32" s="8" t="s">
        <v>72</v>
      </c>
      <c r="D32" s="2" t="s">
        <v>73</v>
      </c>
      <c r="E32" s="2" t="s">
        <v>74</v>
      </c>
      <c r="F32" s="6" t="s">
        <v>33</v>
      </c>
      <c r="G32" s="35">
        <v>1</v>
      </c>
      <c r="H32" s="35">
        <v>1</v>
      </c>
      <c r="I32" s="31">
        <v>24633</v>
      </c>
      <c r="J32" s="31">
        <f t="shared" si="0"/>
        <v>24633</v>
      </c>
      <c r="K32" s="37">
        <f t="shared" si="1"/>
        <v>29066.94</v>
      </c>
      <c r="L32" s="9"/>
    </row>
    <row r="33" spans="1:17" s="9" customFormat="1" x14ac:dyDescent="0.25">
      <c r="B33" s="8">
        <v>27</v>
      </c>
      <c r="C33" s="8" t="s">
        <v>75</v>
      </c>
      <c r="D33" s="2" t="s">
        <v>76</v>
      </c>
      <c r="E33" s="2" t="s">
        <v>77</v>
      </c>
      <c r="F33" s="6" t="s">
        <v>33</v>
      </c>
      <c r="G33" s="35">
        <v>2</v>
      </c>
      <c r="H33" s="35">
        <v>2</v>
      </c>
      <c r="I33" s="31">
        <v>490000</v>
      </c>
      <c r="J33" s="31">
        <f t="shared" si="0"/>
        <v>980000</v>
      </c>
      <c r="K33" s="37">
        <f t="shared" si="1"/>
        <v>1156400</v>
      </c>
    </row>
    <row r="34" spans="1:17" x14ac:dyDescent="0.25">
      <c r="A34" s="9"/>
      <c r="B34" s="8">
        <v>17</v>
      </c>
      <c r="C34" s="8" t="s">
        <v>78</v>
      </c>
      <c r="D34" s="2" t="s">
        <v>79</v>
      </c>
      <c r="E34" s="2" t="s">
        <v>80</v>
      </c>
      <c r="F34" s="6" t="s">
        <v>33</v>
      </c>
      <c r="G34" s="35">
        <v>2</v>
      </c>
      <c r="H34" s="35">
        <v>2</v>
      </c>
      <c r="I34" s="31">
        <v>28738.5</v>
      </c>
      <c r="J34" s="31">
        <f t="shared" si="0"/>
        <v>57477</v>
      </c>
      <c r="K34" s="37">
        <f t="shared" si="1"/>
        <v>67822.86</v>
      </c>
      <c r="L34" s="9"/>
    </row>
    <row r="35" spans="1:17" x14ac:dyDescent="0.25">
      <c r="A35" s="9"/>
      <c r="B35" s="14"/>
      <c r="C35" s="14"/>
      <c r="D35" s="10"/>
      <c r="E35" s="10"/>
      <c r="F35" s="11"/>
      <c r="G35" s="21"/>
      <c r="H35" s="40"/>
      <c r="I35" s="21"/>
      <c r="J35" s="38">
        <f>SUM($J$7:$J$34)</f>
        <v>18470853</v>
      </c>
      <c r="K35" s="37">
        <f t="shared" si="1"/>
        <v>21795606.539999999</v>
      </c>
      <c r="L35" s="9"/>
    </row>
    <row r="36" spans="1:17" x14ac:dyDescent="0.25">
      <c r="A36" s="9"/>
      <c r="B36" s="12"/>
      <c r="C36" s="12"/>
      <c r="D36" s="13"/>
      <c r="E36" s="13"/>
      <c r="F36" s="12"/>
      <c r="G36" s="36"/>
      <c r="H36" s="36"/>
      <c r="I36" s="36"/>
      <c r="J36" s="36" t="s">
        <v>15</v>
      </c>
      <c r="K36" s="39">
        <f>J35*0.18</f>
        <v>3324753.54</v>
      </c>
      <c r="L36" s="9"/>
    </row>
    <row r="37" spans="1:17" x14ac:dyDescent="0.25">
      <c r="A37" s="9"/>
      <c r="B37" s="52" t="s">
        <v>117</v>
      </c>
      <c r="C37" s="53"/>
      <c r="D37" s="53"/>
      <c r="E37" s="53"/>
      <c r="F37" s="53"/>
      <c r="G37" s="53"/>
      <c r="H37" s="53"/>
      <c r="I37" s="53"/>
      <c r="J37" s="53"/>
      <c r="K37" s="53"/>
      <c r="L37" s="9"/>
    </row>
    <row r="38" spans="1:17" x14ac:dyDescent="0.25">
      <c r="B38" s="49" t="s">
        <v>2</v>
      </c>
      <c r="C38" s="50"/>
      <c r="D38" s="50"/>
      <c r="E38" s="50"/>
      <c r="F38" s="50"/>
      <c r="G38" s="50"/>
      <c r="H38" s="50"/>
      <c r="I38" s="50"/>
      <c r="J38" s="50"/>
      <c r="K38" s="50"/>
    </row>
    <row r="39" spans="1:17" x14ac:dyDescent="0.25">
      <c r="B39" s="48" t="s">
        <v>3</v>
      </c>
      <c r="C39" s="48"/>
      <c r="D39" s="48"/>
      <c r="E39" s="66" t="s">
        <v>83</v>
      </c>
      <c r="F39" s="67"/>
      <c r="G39" s="67"/>
      <c r="H39" s="67"/>
      <c r="I39" s="67"/>
      <c r="J39" s="67"/>
      <c r="K39" s="67"/>
    </row>
    <row r="40" spans="1:17" ht="32.1" customHeight="1" x14ac:dyDescent="0.25">
      <c r="B40" s="48" t="s">
        <v>4</v>
      </c>
      <c r="C40" s="48"/>
      <c r="D40" s="48"/>
      <c r="E40" s="61" t="s">
        <v>8</v>
      </c>
      <c r="F40" s="62"/>
      <c r="G40" s="62"/>
      <c r="H40" s="62"/>
      <c r="I40" s="62"/>
      <c r="J40" s="62"/>
      <c r="K40" s="62"/>
      <c r="L40" s="3"/>
    </row>
    <row r="41" spans="1:17" ht="131.25" customHeight="1" x14ac:dyDescent="0.25">
      <c r="A41" s="9"/>
      <c r="B41" s="48" t="s">
        <v>5</v>
      </c>
      <c r="C41" s="48"/>
      <c r="D41" s="48"/>
      <c r="E41" s="68" t="s">
        <v>91</v>
      </c>
      <c r="F41" s="67"/>
      <c r="G41" s="67"/>
      <c r="H41" s="67"/>
      <c r="I41" s="67"/>
      <c r="J41" s="67"/>
      <c r="K41" s="67"/>
      <c r="L41" s="9"/>
    </row>
    <row r="42" spans="1:17" x14ac:dyDescent="0.25">
      <c r="B42" s="48" t="s">
        <v>6</v>
      </c>
      <c r="C42" s="48"/>
      <c r="D42" s="48"/>
      <c r="E42" s="67" t="s">
        <v>86</v>
      </c>
      <c r="F42" s="67"/>
      <c r="G42" s="67"/>
      <c r="H42" s="67"/>
      <c r="I42" s="67"/>
      <c r="J42" s="67"/>
      <c r="K42" s="67"/>
    </row>
    <row r="43" spans="1:17" x14ac:dyDescent="0.25">
      <c r="B43" s="48" t="s">
        <v>7</v>
      </c>
      <c r="C43" s="48"/>
      <c r="D43" s="48"/>
      <c r="E43" s="67" t="s">
        <v>87</v>
      </c>
      <c r="F43" s="67"/>
      <c r="G43" s="67"/>
      <c r="H43" s="67"/>
      <c r="I43" s="67"/>
      <c r="J43" s="67"/>
      <c r="K43" s="67"/>
    </row>
    <row r="44" spans="1:17" s="22" customFormat="1" x14ac:dyDescent="0.25">
      <c r="B44" s="64" t="s">
        <v>84</v>
      </c>
      <c r="C44" s="64"/>
      <c r="D44" s="64"/>
      <c r="E44" s="63" t="s">
        <v>85</v>
      </c>
      <c r="F44" s="63"/>
      <c r="G44" s="63"/>
      <c r="H44" s="63"/>
      <c r="I44" s="63"/>
      <c r="J44" s="63"/>
      <c r="K44" s="63"/>
    </row>
    <row r="45" spans="1:17" s="22" customFormat="1" x14ac:dyDescent="0.25">
      <c r="B45" s="64"/>
      <c r="C45" s="64"/>
      <c r="D45" s="64"/>
      <c r="E45" s="63"/>
      <c r="F45" s="63"/>
      <c r="G45" s="63"/>
      <c r="H45" s="63"/>
      <c r="I45" s="63"/>
      <c r="J45" s="63"/>
      <c r="K45" s="63"/>
    </row>
    <row r="46" spans="1:17" s="22" customFormat="1" ht="25.5" customHeight="1" x14ac:dyDescent="0.25">
      <c r="B46" s="64"/>
      <c r="C46" s="64"/>
      <c r="D46" s="64"/>
      <c r="E46" s="63"/>
      <c r="F46" s="63"/>
      <c r="G46" s="63"/>
      <c r="H46" s="63"/>
      <c r="I46" s="63"/>
      <c r="J46" s="63"/>
      <c r="K46" s="63"/>
    </row>
    <row r="47" spans="1:17" s="22" customFormat="1" x14ac:dyDescent="0.25">
      <c r="B47" s="23"/>
      <c r="C47" s="23"/>
      <c r="D47" s="23"/>
      <c r="E47" s="24"/>
      <c r="F47" s="24"/>
      <c r="G47" s="32"/>
      <c r="H47" s="32"/>
      <c r="I47" s="32"/>
      <c r="J47" s="32"/>
      <c r="K47" s="32"/>
    </row>
    <row r="48" spans="1:17" s="22" customFormat="1" x14ac:dyDescent="0.25">
      <c r="A48" s="34"/>
      <c r="B48" s="33" t="s">
        <v>88</v>
      </c>
      <c r="C48" s="32"/>
      <c r="D48" s="27"/>
      <c r="E48" s="33" t="s">
        <v>89</v>
      </c>
      <c r="F48" s="33"/>
      <c r="G48" s="32"/>
      <c r="H48" s="32"/>
      <c r="I48" s="32"/>
      <c r="J48" s="32"/>
      <c r="K48" s="26"/>
      <c r="L48" s="27"/>
      <c r="M48" s="25"/>
      <c r="N48" s="25"/>
      <c r="O48" s="25"/>
      <c r="P48" s="25"/>
      <c r="Q48" s="25"/>
    </row>
    <row r="49" spans="1:17" s="27" customFormat="1" x14ac:dyDescent="0.25">
      <c r="A49" s="34"/>
      <c r="B49" s="33"/>
      <c r="C49" s="32"/>
      <c r="E49" s="33"/>
      <c r="F49" s="33"/>
      <c r="G49" s="32"/>
      <c r="H49" s="32"/>
      <c r="I49" s="32"/>
      <c r="J49" s="32"/>
      <c r="K49" s="26"/>
    </row>
    <row r="50" spans="1:17" s="22" customFormat="1" x14ac:dyDescent="0.25">
      <c r="A50" s="27"/>
      <c r="B50" s="27" t="s">
        <v>10</v>
      </c>
      <c r="C50" s="27"/>
      <c r="D50" s="30" t="s">
        <v>28</v>
      </c>
      <c r="E50" s="30" t="s">
        <v>29</v>
      </c>
      <c r="F50" s="27"/>
      <c r="G50" s="26"/>
      <c r="H50" s="26"/>
      <c r="I50" s="26"/>
      <c r="J50" s="26"/>
      <c r="K50" s="26"/>
      <c r="L50" s="27"/>
      <c r="M50" s="25"/>
      <c r="N50" s="25"/>
      <c r="O50" s="25"/>
      <c r="P50" s="25"/>
      <c r="Q50" s="25"/>
    </row>
    <row r="51" spans="1:17" x14ac:dyDescent="0.25">
      <c r="A51" s="9"/>
      <c r="B51" s="16"/>
      <c r="C51" s="16"/>
      <c r="D51" s="16"/>
      <c r="E51" s="16"/>
      <c r="F51" s="17"/>
      <c r="G51" s="32"/>
      <c r="H51" s="32"/>
      <c r="I51" s="32"/>
      <c r="J51" s="32"/>
      <c r="K51" s="32"/>
      <c r="L51" s="9"/>
    </row>
  </sheetData>
  <mergeCells count="24">
    <mergeCell ref="E44:K46"/>
    <mergeCell ref="B44:D46"/>
    <mergeCell ref="B42:D42"/>
    <mergeCell ref="B43:D43"/>
    <mergeCell ref="K4:K5"/>
    <mergeCell ref="B41:D41"/>
    <mergeCell ref="E39:K39"/>
    <mergeCell ref="E41:K41"/>
    <mergeCell ref="E43:K43"/>
    <mergeCell ref="E42:K42"/>
    <mergeCell ref="B2:K2"/>
    <mergeCell ref="B40:D40"/>
    <mergeCell ref="B39:D39"/>
    <mergeCell ref="B38:K38"/>
    <mergeCell ref="B4:B5"/>
    <mergeCell ref="D4:D5"/>
    <mergeCell ref="B37:K37"/>
    <mergeCell ref="F4:F5"/>
    <mergeCell ref="G4:H4"/>
    <mergeCell ref="J4:J5"/>
    <mergeCell ref="I4:I5"/>
    <mergeCell ref="C4:C5"/>
    <mergeCell ref="E4:E5"/>
    <mergeCell ref="E40:K40"/>
  </mergeCells>
  <pageMargins left="0" right="0" top="0" bottom="0" header="0.31496062992125984" footer="0.31496062992125984"/>
  <pageSetup paperSize="9" scale="67" orientation="landscape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5:N6"/>
  <sheetViews>
    <sheetView workbookViewId="0">
      <selection activeCell="A30013" sqref="A30013:Q30014"/>
    </sheetView>
  </sheetViews>
  <sheetFormatPr defaultRowHeight="15" x14ac:dyDescent="0.25"/>
  <sheetData>
    <row r="5" spans="1:14" x14ac:dyDescent="0.25">
      <c r="A5" s="19" t="s">
        <v>21</v>
      </c>
      <c r="B5" t="e">
        <f>XLR_ERRNAME</f>
        <v>#NAME?</v>
      </c>
    </row>
    <row r="6" spans="1:14" x14ac:dyDescent="0.25">
      <c r="A6" t="s">
        <v>22</v>
      </c>
      <c r="B6">
        <v>7295</v>
      </c>
      <c r="C6" s="20" t="s">
        <v>23</v>
      </c>
      <c r="D6">
        <v>5083</v>
      </c>
      <c r="E6" s="20" t="s">
        <v>24</v>
      </c>
      <c r="F6" s="20" t="s">
        <v>25</v>
      </c>
      <c r="G6" s="20" t="s">
        <v>26</v>
      </c>
      <c r="H6" s="20" t="s">
        <v>26</v>
      </c>
      <c r="I6" s="20" t="s">
        <v>26</v>
      </c>
      <c r="J6" s="20" t="s">
        <v>24</v>
      </c>
      <c r="K6" s="20" t="s">
        <v>27</v>
      </c>
      <c r="L6" s="20" t="s">
        <v>28</v>
      </c>
      <c r="M6" s="20" t="s">
        <v>29</v>
      </c>
      <c r="N6" s="20" t="s">
        <v>26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Query1</vt:lpstr>
      <vt:lpstr>Query3</vt:lpstr>
    </vt:vector>
  </TitlesOfParts>
  <Company>RSC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Бадьина Лилия Альбертовна</dc:creator>
  <cp:lastModifiedBy>Мигранова Регина Фангизовна</cp:lastModifiedBy>
  <cp:lastPrinted>2014-12-04T10:53:43Z</cp:lastPrinted>
  <dcterms:created xsi:type="dcterms:W3CDTF">2013-12-19T08:11:42Z</dcterms:created>
  <dcterms:modified xsi:type="dcterms:W3CDTF">2014-12-16T10:44:11Z</dcterms:modified>
</cp:coreProperties>
</file>