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Лист1!$A$7:$AB$12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  <definedName name="_xlnm.Print_Area" localSheetId="0">Лист1!$A$1:$M$25</definedName>
  </definedNames>
  <calcPr calcId="124519"/>
</workbook>
</file>

<file path=xl/calcChain.xml><?xml version="1.0" encoding="utf-8"?>
<calcChain xmlns="http://schemas.openxmlformats.org/spreadsheetml/2006/main">
  <c r="K8" i="1"/>
  <c r="L8" s="1"/>
  <c r="K9"/>
  <c r="L9" s="1"/>
  <c r="K10"/>
  <c r="L10" s="1"/>
  <c r="K11"/>
  <c r="L11" s="1"/>
  <c r="K7"/>
  <c r="L7" s="1"/>
  <c r="L12" s="1"/>
  <c r="B11" l="1"/>
  <c r="B10"/>
  <c r="B9"/>
  <c r="B8"/>
  <c r="B7"/>
  <c r="B5" i="2"/>
  <c r="D26" i="1"/>
  <c r="D25"/>
  <c r="D24"/>
  <c r="K12"/>
  <c r="L13" l="1"/>
</calcChain>
</file>

<file path=xl/sharedStrings.xml><?xml version="1.0" encoding="utf-8"?>
<sst xmlns="http://schemas.openxmlformats.org/spreadsheetml/2006/main" count="75" uniqueCount="64">
  <si>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</si>
  <si>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</si>
  <si>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</si>
  <si>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</si>
  <si>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</si>
  <si>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</si>
  <si>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</si>
  <si>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</si>
  <si>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</si>
  <si>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</si>
  <si>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</si>
  <si>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</si>
  <si>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</si>
  <si>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</si>
  <si>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</si>
  <si>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II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</si>
  <si>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</si>
  <si>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</si>
  <si>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</si>
  <si>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</si>
  <si>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</si>
  <si>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не менее 12 месяцев</t>
  </si>
  <si>
    <t>Гарантийные обязательства</t>
  </si>
  <si>
    <t>Номенклатура</t>
  </si>
  <si>
    <t xml:space="preserve">Наименование товара поставщика1 </t>
  </si>
  <si>
    <t>4.2, Developer  (build 122-D7)</t>
  </si>
  <si>
    <t>Query2</t>
  </si>
  <si>
    <t>Республика Башкортостан</t>
  </si>
  <si>
    <t>Поставка скоб для крепления кабеля, стяжки проводов</t>
  </si>
  <si>
    <t>, тел. , эл.почта:</t>
  </si>
  <si>
    <t/>
  </si>
  <si>
    <t>31.12.2015</t>
  </si>
  <si>
    <t>Хуснутдинова Елена Владимировна</t>
  </si>
  <si>
    <t>(347)221-57-22</t>
  </si>
  <si>
    <t>Группа главного энергетика (ГГЭ)</t>
  </si>
  <si>
    <t>Приложение 1.2</t>
  </si>
  <si>
    <t>39254</t>
  </si>
  <si>
    <t>СТЯЖКА ПРОВОДОВ (150ММ*3ММ) (УПАК.100ШТ.)</t>
  </si>
  <si>
    <t>Стяжки кабельные (хомутик для провода) применяются для крепления кабелей при проведении электромонтажных работ.Цвета: белый, чёрный</t>
  </si>
  <si>
    <t>шт</t>
  </si>
  <si>
    <t>39255</t>
  </si>
  <si>
    <t>СТЯЖКА ПРОВОДОВ (300ММ*8ММ) (УПАК.100ШТ.) ЧЕРНЫЕ</t>
  </si>
  <si>
    <t>Стяжки кабельные (хомутик для провода) применяются для крепления кабелей при проведении электромонтажных работ.</t>
  </si>
  <si>
    <t>37812</t>
  </si>
  <si>
    <t>СТЯЖКА ПРОВОДОВ /500ММ*5ММ/</t>
  </si>
  <si>
    <t>39250</t>
  </si>
  <si>
    <t>40871</t>
  </si>
  <si>
    <t>СТЯЖКА П/Э 200ММ (УП. 1000ШТ.)</t>
  </si>
  <si>
    <t>Стяжка кабельная (хомутик для провода) применяется для крепления кабеля.</t>
  </si>
  <si>
    <t>упак</t>
  </si>
  <si>
    <t>ЛОТ 7962</t>
  </si>
  <si>
    <t>СТЯЖКА ПРОВОДОВ (200ММ*3ММ) (УПАК.1000ШТ.)ЧЕРНЫЕ</t>
  </si>
  <si>
    <t>упак.</t>
  </si>
  <si>
    <t>252</t>
  </si>
  <si>
    <t>265</t>
  </si>
  <si>
    <t>2000</t>
  </si>
  <si>
    <t>30</t>
  </si>
  <si>
    <t>2</t>
  </si>
  <si>
    <t>Предельная сумма лота составляет:     60 441,96 руб. с НДС.</t>
  </si>
  <si>
    <t>до 20 апреля 2015г.</t>
  </si>
  <si>
    <t>Мустафин Ильдар Загирович тел.(347) 221-57-79, эл.почта: i.mustafin@bashtel.ru</t>
  </si>
  <si>
    <t>Хайруллин Радик Хакимович тел.(347) 221-58-74, эл.почта: r.hairullin@bashtel.ru</t>
  </si>
  <si>
    <t>Приложение 1.5</t>
  </si>
  <si>
    <t xml:space="preserve">    г. Уфа, ул. Каспийская, 14, Иксанова Ф.С. +79053527779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</si>
</sst>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164" fontId="0" fillId="0" borderId="5" xfId="0" applyNumberFormat="1" applyBorder="1" applyAlignment="1">
      <alignment horizontal="right"/>
    </xf>
    <xf numFmtId="1" fontId="0" fillId="0" borderId="1" xfId="0" applyNumberFormat="1" applyBorder="1" applyAlignment="1">
      <alignment horizontal="left" vertical="top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B26"/>
  <sheetViews>
    <sheetView tabSelected="1" topLeftCell="A10" workbookViewId="0">
      <selection activeCell="E16" sqref="E16:M16"/>
    </sheetView>
  </sheetViews>
  <sheetFormatPr defaultRowHeight="15"/>
  <cols>
    <col min="1" max="1" width="0.85546875" customWidth="1"/>
    <col min="2" max="2" width="8.42578125" customWidth="1"/>
    <col min="3" max="3" width="8.42578125" style="10" customWidth="1"/>
    <col min="4" max="4" width="26.42578125" customWidth="1"/>
    <col min="5" max="5" width="26.42578125" style="10" customWidth="1"/>
    <col min="6" max="6" width="28.7109375" customWidth="1"/>
    <col min="9" max="9" width="12" customWidth="1"/>
    <col min="10" max="10" width="12" style="7" customWidth="1"/>
    <col min="11" max="11" width="16" style="7" customWidth="1"/>
    <col min="12" max="12" width="18.28515625" style="9" customWidth="1"/>
    <col min="13" max="13" width="18.7109375" customWidth="1"/>
    <col min="14" max="14" width="3.28515625" customWidth="1"/>
    <col min="24" max="27" width="9.140625" style="10"/>
  </cols>
  <sheetData>
    <row r="1" spans="1:28">
      <c r="M1" s="19" t="s">
        <v>62</v>
      </c>
    </row>
    <row r="2" spans="1:28">
      <c r="B2" s="49" t="s">
        <v>9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</row>
    <row r="3" spans="1:28">
      <c r="B3" t="s">
        <v>50</v>
      </c>
      <c r="C3" s="10" t="s">
        <v>28</v>
      </c>
      <c r="D3" s="23"/>
      <c r="E3" s="23"/>
      <c r="F3" s="22" t="s">
        <v>34</v>
      </c>
      <c r="M3" s="19"/>
      <c r="N3" s="3"/>
    </row>
    <row r="4" spans="1:28" s="11" customFormat="1">
      <c r="B4" s="50" t="s">
        <v>0</v>
      </c>
      <c r="C4" s="36" t="s">
        <v>23</v>
      </c>
      <c r="D4" s="50" t="s">
        <v>14</v>
      </c>
      <c r="E4" s="36" t="s">
        <v>24</v>
      </c>
      <c r="F4" s="50" t="s">
        <v>1</v>
      </c>
      <c r="G4" s="50" t="s">
        <v>13</v>
      </c>
      <c r="H4" s="52"/>
      <c r="I4" s="52"/>
      <c r="J4" s="55" t="s">
        <v>17</v>
      </c>
      <c r="K4" s="53" t="s">
        <v>18</v>
      </c>
      <c r="L4" s="51" t="s">
        <v>20</v>
      </c>
      <c r="M4" s="50" t="s">
        <v>2</v>
      </c>
      <c r="N4" s="12"/>
    </row>
    <row r="5" spans="1:28" s="13" customFormat="1" ht="64.5" customHeight="1">
      <c r="B5" s="50"/>
      <c r="C5" s="37"/>
      <c r="D5" s="50"/>
      <c r="E5" s="37"/>
      <c r="F5" s="50"/>
      <c r="G5" s="50"/>
      <c r="H5" s="8" t="s">
        <v>15</v>
      </c>
      <c r="I5" s="8" t="s">
        <v>16</v>
      </c>
      <c r="J5" s="56"/>
      <c r="K5" s="54"/>
      <c r="L5" s="51"/>
      <c r="M5" s="50"/>
    </row>
    <row r="6" spans="1:28" s="11" customFormat="1">
      <c r="B6" s="14">
        <v>1</v>
      </c>
      <c r="C6" s="25">
        <v>2</v>
      </c>
      <c r="D6" s="14">
        <v>3</v>
      </c>
      <c r="E6" s="26">
        <v>4</v>
      </c>
      <c r="F6" s="14">
        <v>5</v>
      </c>
      <c r="G6" s="14">
        <v>6</v>
      </c>
      <c r="H6" s="14">
        <v>7</v>
      </c>
      <c r="I6" s="14">
        <v>8</v>
      </c>
      <c r="J6" s="14">
        <v>9</v>
      </c>
      <c r="K6" s="14">
        <v>10</v>
      </c>
      <c r="L6" s="14">
        <v>11</v>
      </c>
      <c r="M6" s="14">
        <v>12</v>
      </c>
    </row>
    <row r="7" spans="1:28" ht="90">
      <c r="A7" s="10"/>
      <c r="B7" s="6">
        <f>ROW()-6</f>
        <v>1</v>
      </c>
      <c r="C7" s="6" t="s">
        <v>36</v>
      </c>
      <c r="D7" s="1" t="s">
        <v>37</v>
      </c>
      <c r="E7" s="1"/>
      <c r="F7" s="1" t="s">
        <v>38</v>
      </c>
      <c r="G7" s="4" t="s">
        <v>52</v>
      </c>
      <c r="H7" s="24" t="s">
        <v>53</v>
      </c>
      <c r="I7" s="32">
        <v>252</v>
      </c>
      <c r="J7" s="5">
        <v>46</v>
      </c>
      <c r="K7" s="5">
        <f>J7*I7</f>
        <v>11592</v>
      </c>
      <c r="L7" s="5">
        <f>K7*1.18</f>
        <v>13678.56</v>
      </c>
      <c r="M7" s="46" t="s">
        <v>63</v>
      </c>
      <c r="N7" s="10"/>
      <c r="O7" s="10"/>
      <c r="P7" s="10"/>
      <c r="Q7" s="10"/>
      <c r="R7" s="10"/>
      <c r="S7" s="10"/>
      <c r="T7" s="10"/>
      <c r="U7" s="10"/>
      <c r="V7" s="10"/>
      <c r="W7" s="10"/>
      <c r="AB7" s="10"/>
    </row>
    <row r="8" spans="1:28" ht="75">
      <c r="A8" s="10"/>
      <c r="B8" s="6">
        <f>ROW()-6</f>
        <v>2</v>
      </c>
      <c r="C8" s="6" t="s">
        <v>40</v>
      </c>
      <c r="D8" s="1" t="s">
        <v>41</v>
      </c>
      <c r="E8" s="1"/>
      <c r="F8" s="1" t="s">
        <v>42</v>
      </c>
      <c r="G8" s="4" t="s">
        <v>52</v>
      </c>
      <c r="H8" s="24" t="s">
        <v>54</v>
      </c>
      <c r="I8" s="32">
        <v>265</v>
      </c>
      <c r="J8" s="5">
        <v>80</v>
      </c>
      <c r="K8" s="5">
        <f t="shared" ref="K8:K11" si="0">J8*I8</f>
        <v>21200</v>
      </c>
      <c r="L8" s="5">
        <f t="shared" ref="L8:L11" si="1">K8*1.18</f>
        <v>25016</v>
      </c>
      <c r="M8" s="47"/>
      <c r="N8" s="10"/>
      <c r="O8" s="10"/>
      <c r="P8" s="10"/>
      <c r="Q8" s="10"/>
      <c r="R8" s="10"/>
      <c r="S8" s="10"/>
      <c r="T8" s="10"/>
      <c r="U8" s="10"/>
      <c r="V8" s="10"/>
      <c r="W8" s="10"/>
      <c r="AB8" s="10"/>
    </row>
    <row r="9" spans="1:28" s="10" customFormat="1" ht="90">
      <c r="B9" s="6">
        <f>ROW()-6</f>
        <v>3</v>
      </c>
      <c r="C9" s="6" t="s">
        <v>43</v>
      </c>
      <c r="D9" s="1" t="s">
        <v>44</v>
      </c>
      <c r="E9" s="1"/>
      <c r="F9" s="1" t="s">
        <v>38</v>
      </c>
      <c r="G9" s="4" t="s">
        <v>39</v>
      </c>
      <c r="H9" s="24" t="s">
        <v>55</v>
      </c>
      <c r="I9" s="24">
        <v>2000</v>
      </c>
      <c r="J9" s="5">
        <v>0.9</v>
      </c>
      <c r="K9" s="5">
        <f t="shared" si="0"/>
        <v>1800</v>
      </c>
      <c r="L9" s="5">
        <f t="shared" si="1"/>
        <v>2124</v>
      </c>
      <c r="M9" s="47"/>
    </row>
    <row r="10" spans="1:28" s="10" customFormat="1" ht="75">
      <c r="B10" s="6">
        <f>ROW()-6</f>
        <v>4</v>
      </c>
      <c r="C10" s="6" t="s">
        <v>45</v>
      </c>
      <c r="D10" s="1" t="s">
        <v>51</v>
      </c>
      <c r="E10" s="1"/>
      <c r="F10" s="1" t="s">
        <v>42</v>
      </c>
      <c r="G10" s="4" t="s">
        <v>52</v>
      </c>
      <c r="H10" s="24" t="s">
        <v>56</v>
      </c>
      <c r="I10" s="24">
        <v>30</v>
      </c>
      <c r="J10" s="5">
        <v>520</v>
      </c>
      <c r="K10" s="5">
        <f t="shared" si="0"/>
        <v>15600</v>
      </c>
      <c r="L10" s="5">
        <f t="shared" si="1"/>
        <v>18408</v>
      </c>
      <c r="M10" s="47"/>
    </row>
    <row r="11" spans="1:28" ht="60" customHeight="1">
      <c r="A11" s="10"/>
      <c r="B11" s="6">
        <f>ROW()-6</f>
        <v>5</v>
      </c>
      <c r="C11" s="6" t="s">
        <v>46</v>
      </c>
      <c r="D11" s="1" t="s">
        <v>47</v>
      </c>
      <c r="E11" s="1"/>
      <c r="F11" s="1" t="s">
        <v>48</v>
      </c>
      <c r="G11" s="4" t="s">
        <v>49</v>
      </c>
      <c r="H11" s="24" t="s">
        <v>57</v>
      </c>
      <c r="I11" s="24">
        <v>2</v>
      </c>
      <c r="J11" s="5">
        <v>515</v>
      </c>
      <c r="K11" s="5">
        <f t="shared" si="0"/>
        <v>1030</v>
      </c>
      <c r="L11" s="5">
        <f t="shared" si="1"/>
        <v>1215.3999999999999</v>
      </c>
      <c r="M11" s="48"/>
      <c r="N11" s="10"/>
      <c r="O11" s="10"/>
      <c r="P11" s="10"/>
      <c r="Q11" s="10"/>
      <c r="R11" s="10"/>
      <c r="S11" s="10"/>
      <c r="T11" s="10"/>
      <c r="U11" s="10"/>
      <c r="V11" s="10"/>
      <c r="W11" s="10"/>
      <c r="AB11" s="10"/>
    </row>
    <row r="12" spans="1:28">
      <c r="A12" s="10"/>
      <c r="B12" s="16"/>
      <c r="C12" s="18"/>
      <c r="D12" s="17"/>
      <c r="E12" s="17"/>
      <c r="F12" s="17"/>
      <c r="G12" s="18"/>
      <c r="H12" s="18"/>
      <c r="I12" s="18"/>
      <c r="J12" s="20"/>
      <c r="K12" s="21">
        <f>SUM($K$7:$K$11)</f>
        <v>51222</v>
      </c>
      <c r="L12" s="21">
        <f>SUM(L7:L11)</f>
        <v>60441.96</v>
      </c>
      <c r="M12" s="2"/>
      <c r="N12" s="10"/>
      <c r="O12" s="10"/>
      <c r="P12" s="10"/>
      <c r="Q12" s="10"/>
      <c r="R12" s="10"/>
      <c r="S12" s="10"/>
      <c r="T12" s="10"/>
      <c r="U12" s="10"/>
      <c r="V12" s="10"/>
      <c r="W12" s="10"/>
      <c r="AB12" s="10"/>
    </row>
    <row r="13" spans="1:28" ht="16.5" customHeight="1">
      <c r="A13" s="10"/>
      <c r="B13" s="15"/>
      <c r="C13" s="15"/>
      <c r="D13" s="2"/>
      <c r="E13" s="2"/>
      <c r="F13" s="2"/>
      <c r="G13" s="15"/>
      <c r="H13" s="15"/>
      <c r="I13" s="15"/>
      <c r="J13" s="15"/>
      <c r="K13" s="15" t="s">
        <v>19</v>
      </c>
      <c r="L13" s="31">
        <f>L12*18/118</f>
        <v>9219.9600000000009</v>
      </c>
      <c r="M13" s="2"/>
      <c r="N13" s="10"/>
      <c r="O13" s="10"/>
      <c r="P13" s="10"/>
      <c r="Q13" s="10"/>
      <c r="R13" s="10"/>
      <c r="S13" s="10"/>
      <c r="T13" s="10"/>
      <c r="U13" s="10"/>
      <c r="V13" s="10"/>
      <c r="W13" s="10"/>
      <c r="AB13" s="10"/>
    </row>
    <row r="14" spans="1:28">
      <c r="A14" s="10"/>
      <c r="B14" s="41" t="s">
        <v>58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10"/>
      <c r="O14" s="10"/>
      <c r="P14" s="10"/>
      <c r="Q14" s="10"/>
      <c r="R14" s="10"/>
      <c r="S14" s="10"/>
      <c r="T14" s="10"/>
      <c r="U14" s="10"/>
      <c r="V14" s="10"/>
      <c r="W14" s="10"/>
      <c r="AB14" s="10"/>
    </row>
    <row r="15" spans="1:28">
      <c r="B15" s="41" t="s">
        <v>3</v>
      </c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</row>
    <row r="16" spans="1:28" s="10" customFormat="1">
      <c r="A16"/>
      <c r="B16" s="45" t="s">
        <v>4</v>
      </c>
      <c r="C16" s="45"/>
      <c r="D16" s="45"/>
      <c r="E16" s="33" t="s">
        <v>59</v>
      </c>
      <c r="F16" s="34"/>
      <c r="G16" s="34"/>
      <c r="H16" s="34"/>
      <c r="I16" s="34"/>
      <c r="J16" s="34"/>
      <c r="K16" s="34"/>
      <c r="L16" s="34"/>
      <c r="M16" s="35"/>
      <c r="N16"/>
      <c r="O16"/>
      <c r="P16"/>
      <c r="Q16"/>
      <c r="R16"/>
      <c r="S16"/>
      <c r="T16"/>
      <c r="U16"/>
      <c r="V16"/>
      <c r="W16"/>
      <c r="AB16"/>
    </row>
    <row r="17" spans="1:28" s="10" customFormat="1" ht="32.1" customHeight="1">
      <c r="A17"/>
      <c r="B17" s="45" t="s">
        <v>5</v>
      </c>
      <c r="C17" s="45"/>
      <c r="D17" s="45"/>
      <c r="E17" s="38" t="s">
        <v>8</v>
      </c>
      <c r="F17" s="39"/>
      <c r="G17" s="39"/>
      <c r="H17" s="39"/>
      <c r="I17" s="39"/>
      <c r="J17" s="39"/>
      <c r="K17" s="39"/>
      <c r="L17" s="39"/>
      <c r="M17" s="40"/>
      <c r="N17" s="2"/>
      <c r="O17" s="2"/>
      <c r="P17" s="2"/>
      <c r="Q17" s="2"/>
      <c r="R17" s="2"/>
      <c r="S17" s="2"/>
      <c r="T17"/>
      <c r="U17"/>
      <c r="V17"/>
      <c r="W17"/>
      <c r="AB17"/>
    </row>
    <row r="18" spans="1:28" ht="19.5" customHeight="1">
      <c r="A18" s="10"/>
      <c r="B18" s="42" t="s">
        <v>22</v>
      </c>
      <c r="C18" s="43"/>
      <c r="D18" s="44"/>
      <c r="E18" s="33" t="s">
        <v>21</v>
      </c>
      <c r="F18" s="34"/>
      <c r="G18" s="34"/>
      <c r="H18" s="34"/>
      <c r="I18" s="34"/>
      <c r="J18" s="34"/>
      <c r="K18" s="34"/>
      <c r="L18" s="34"/>
      <c r="M18" s="35"/>
      <c r="N18" s="10"/>
    </row>
    <row r="19" spans="1:28">
      <c r="B19" s="45" t="s">
        <v>6</v>
      </c>
      <c r="C19" s="45"/>
      <c r="D19" s="45"/>
      <c r="E19" s="33" t="s">
        <v>61</v>
      </c>
      <c r="F19" s="34"/>
      <c r="G19" s="34"/>
      <c r="H19" s="34"/>
      <c r="I19" s="34"/>
      <c r="J19" s="34"/>
      <c r="K19" s="34"/>
      <c r="L19" s="34"/>
      <c r="M19" s="35"/>
      <c r="O19" s="10"/>
      <c r="P19" s="10"/>
      <c r="Q19" s="10"/>
      <c r="R19" s="10"/>
      <c r="S19" s="10"/>
      <c r="T19" s="10"/>
      <c r="U19" s="10"/>
      <c r="V19" s="10"/>
      <c r="W19" s="10"/>
      <c r="AB19" s="10"/>
    </row>
    <row r="20" spans="1:28" s="10" customFormat="1">
      <c r="A20"/>
      <c r="B20" s="45" t="s">
        <v>7</v>
      </c>
      <c r="C20" s="45"/>
      <c r="D20" s="45"/>
      <c r="E20" s="33" t="s">
        <v>60</v>
      </c>
      <c r="F20" s="34"/>
      <c r="G20" s="34"/>
      <c r="H20" s="34"/>
      <c r="I20" s="34"/>
      <c r="J20" s="34"/>
      <c r="K20" s="34"/>
      <c r="L20" s="34"/>
      <c r="M20" s="35"/>
      <c r="N20"/>
      <c r="O20"/>
      <c r="P20"/>
      <c r="Q20"/>
      <c r="R20"/>
      <c r="S20"/>
      <c r="T20"/>
      <c r="U20"/>
      <c r="V20"/>
      <c r="W20"/>
      <c r="AB20"/>
    </row>
    <row r="21" spans="1:28">
      <c r="A21" s="10"/>
      <c r="B21" s="27"/>
      <c r="C21" s="27"/>
      <c r="D21" s="27"/>
      <c r="E21" s="27"/>
      <c r="F21" s="28"/>
      <c r="G21" s="28"/>
      <c r="H21" s="28"/>
      <c r="I21" s="28"/>
      <c r="J21" s="28"/>
      <c r="K21" s="28"/>
      <c r="L21" s="28"/>
      <c r="M21" s="28"/>
      <c r="N21" s="10"/>
    </row>
    <row r="22" spans="1:28">
      <c r="A22" s="10"/>
      <c r="B22" s="10"/>
      <c r="D22" s="10"/>
      <c r="F22" s="10"/>
      <c r="G22" s="10"/>
      <c r="H22" s="10"/>
      <c r="I22" s="10"/>
      <c r="J22" s="10"/>
      <c r="K22" s="10"/>
      <c r="L22" s="10"/>
      <c r="M22" s="10"/>
      <c r="N22" s="10"/>
    </row>
    <row r="23" spans="1:28">
      <c r="B23" t="s">
        <v>10</v>
      </c>
      <c r="O23" s="10"/>
      <c r="P23" s="10"/>
      <c r="Q23" s="10"/>
      <c r="R23" s="10"/>
      <c r="S23" s="10"/>
      <c r="T23" s="10"/>
      <c r="U23" s="10"/>
      <c r="V23" s="10"/>
      <c r="W23" s="10"/>
      <c r="AB23" s="10"/>
    </row>
    <row r="24" spans="1:28">
      <c r="D24" s="3" t="str">
        <f>Query2_USERN</f>
        <v>Хуснутдинова Елена Владимировна</v>
      </c>
      <c r="E24" s="3"/>
    </row>
    <row r="25" spans="1:28">
      <c r="B25" t="s">
        <v>11</v>
      </c>
      <c r="D25" s="3" t="str">
        <f>Query2_USERT</f>
        <v>(347)221-57-22</v>
      </c>
      <c r="E25" s="3"/>
    </row>
    <row r="26" spans="1:28">
      <c r="B26" t="s">
        <v>12</v>
      </c>
      <c r="D26" s="3" t="str">
        <f>Query2_USERE</f>
        <v/>
      </c>
      <c r="E26" s="3"/>
    </row>
  </sheetData>
  <mergeCells count="25">
    <mergeCell ref="B2:M2"/>
    <mergeCell ref="B4:B5"/>
    <mergeCell ref="D4:D5"/>
    <mergeCell ref="L4:L5"/>
    <mergeCell ref="M4:M5"/>
    <mergeCell ref="F4:F5"/>
    <mergeCell ref="G4:G5"/>
    <mergeCell ref="H4:I4"/>
    <mergeCell ref="C4:C5"/>
    <mergeCell ref="K4:K5"/>
    <mergeCell ref="J4:J5"/>
    <mergeCell ref="E20:M20"/>
    <mergeCell ref="E4:E5"/>
    <mergeCell ref="E16:M16"/>
    <mergeCell ref="E17:M17"/>
    <mergeCell ref="E18:M18"/>
    <mergeCell ref="B14:M14"/>
    <mergeCell ref="B18:D18"/>
    <mergeCell ref="B19:D19"/>
    <mergeCell ref="B20:D20"/>
    <mergeCell ref="E19:M19"/>
    <mergeCell ref="B16:D16"/>
    <mergeCell ref="B15:M15"/>
    <mergeCell ref="M7:M11"/>
    <mergeCell ref="B17:D17"/>
  </mergeCells>
  <pageMargins left="0.78740157480314965" right="0.39370078740157483" top="0.78740157480314965" bottom="0.39370078740157483" header="0.31496062992125984" footer="0.31496062992125984"/>
  <pageSetup paperSize="9" scale="68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9" t="s">
        <v>25</v>
      </c>
      <c r="B5" t="e">
        <f>XLR_ERRNAME</f>
        <v>#NAME?</v>
      </c>
    </row>
    <row r="6" spans="1:19">
      <c r="A6" t="s">
        <v>26</v>
      </c>
      <c r="B6">
        <v>7962</v>
      </c>
      <c r="C6" s="30" t="s">
        <v>27</v>
      </c>
      <c r="D6">
        <v>5497</v>
      </c>
      <c r="E6" s="30" t="s">
        <v>28</v>
      </c>
      <c r="F6" s="30" t="s">
        <v>29</v>
      </c>
      <c r="G6" s="30" t="s">
        <v>30</v>
      </c>
      <c r="H6" s="30" t="s">
        <v>30</v>
      </c>
      <c r="I6" s="30" t="s">
        <v>30</v>
      </c>
      <c r="J6" s="30" t="s">
        <v>28</v>
      </c>
      <c r="K6" s="30" t="s">
        <v>31</v>
      </c>
      <c r="L6" s="30" t="s">
        <v>32</v>
      </c>
      <c r="M6" s="30" t="s">
        <v>33</v>
      </c>
      <c r="N6" s="30" t="s">
        <v>30</v>
      </c>
      <c r="O6">
        <v>1514</v>
      </c>
      <c r="P6" s="30" t="s">
        <v>34</v>
      </c>
      <c r="Q6">
        <v>0</v>
      </c>
      <c r="R6" s="30" t="s">
        <v>30</v>
      </c>
      <c r="S6" s="30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Лист1!Область_печати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Хуснутдинова Елена Владимировна</dc:creator>
  <cp:lastModifiedBy>e.farrahova</cp:lastModifiedBy>
  <cp:lastPrinted>2015-02-12T06:52:10Z</cp:lastPrinted>
  <dcterms:created xsi:type="dcterms:W3CDTF">2013-12-19T08:11:42Z</dcterms:created>
  <dcterms:modified xsi:type="dcterms:W3CDTF">2015-03-17T06:26:57Z</dcterms:modified>
</cp:coreProperties>
</file>