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Лист1!$A$7:$AB$18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I17" i="1"/>
  <c r="K17" s="1"/>
  <c r="I16"/>
  <c r="K16" s="1"/>
  <c r="I15"/>
  <c r="K15" s="1"/>
  <c r="I14"/>
  <c r="I13"/>
  <c r="K13" s="1"/>
  <c r="I12"/>
  <c r="K12" s="1"/>
  <c r="I11"/>
  <c r="K11" s="1"/>
  <c r="I10"/>
  <c r="K10" s="1"/>
  <c r="I9"/>
  <c r="K9" s="1"/>
  <c r="I8"/>
  <c r="K8" s="1"/>
  <c r="I7"/>
  <c r="K7" s="1"/>
  <c r="K14"/>
  <c r="K18" l="1"/>
  <c r="L8"/>
  <c r="L9"/>
  <c r="L10"/>
  <c r="L11"/>
  <c r="L12"/>
  <c r="L13"/>
  <c r="L14"/>
  <c r="L15"/>
  <c r="L16"/>
  <c r="L17"/>
  <c r="L7"/>
  <c r="L18" l="1"/>
  <c r="L19" s="1"/>
  <c r="B17"/>
  <c r="B16"/>
  <c r="B15"/>
  <c r="B14"/>
  <c r="B13"/>
  <c r="B12"/>
  <c r="B11"/>
  <c r="B10"/>
  <c r="B9"/>
  <c r="B8"/>
  <c r="B7"/>
  <c r="B5" i="2"/>
</calcChain>
</file>

<file path=xl/sharedStrings.xml><?xml version="1.0" encoding="utf-8"?>
<sst xmlns="http://schemas.openxmlformats.org/spreadsheetml/2006/main" count="97" uniqueCount="79">
  <si>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</si>
  <si>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</si>
  <si>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</si>
  <si>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</si>
  <si>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</si>
  <si>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</si>
  <si>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</si>
  <si>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</si>
  <si>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</si>
  <si>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</si>
  <si>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</si>
  <si>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</si>
  <si>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</si>
  <si>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</si>
  <si>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</si>
  <si>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</si>
  <si>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</si>
  <si>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</si>
  <si>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</si>
  <si>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</si>
  <si>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</si>
  <si>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</si>
  <si>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</si>
  <si>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>Номенклатура</t>
  </si>
  <si>
    <t xml:space="preserve">Наименование товара поставщика1 </t>
  </si>
  <si>
    <t>4.2, Developer  (build 122-D7)</t>
  </si>
  <si>
    <t>Query2</t>
  </si>
  <si>
    <t>Республика Башкортостан</t>
  </si>
  <si>
    <t>Поставка скоб для крепления кабеля, стяжки проводов</t>
  </si>
  <si>
    <t>, тел. , эл.почта:</t>
  </si>
  <si>
    <t/>
  </si>
  <si>
    <t>31.12.2015</t>
  </si>
  <si>
    <t>Хуснутдинова Елена Владимировна</t>
  </si>
  <si>
    <t>(347)221-57-22</t>
  </si>
  <si>
    <t>Отдел организации эксплуатации систем коммутации и сетей доступа</t>
  </si>
  <si>
    <t>Приложение 1.1</t>
  </si>
  <si>
    <t>37867</t>
  </si>
  <si>
    <t>СКОБА 3</t>
  </si>
  <si>
    <t>шт</t>
  </si>
  <si>
    <t>38514</t>
  </si>
  <si>
    <t>СКОБА 4*4,2 С ГВОЗДЕМ</t>
  </si>
  <si>
    <t>38515</t>
  </si>
  <si>
    <t>СКОБА 5*5,3 С ГВОЗДЕМ</t>
  </si>
  <si>
    <t>37947</t>
  </si>
  <si>
    <t>СКОБА 6*6 С ГВОЗДЕМ</t>
  </si>
  <si>
    <t>39254</t>
  </si>
  <si>
    <t>СТЯЖКА ПРОВОДОВ (150ММ*3ММ) (УПАК.100ШТ.)</t>
  </si>
  <si>
    <t>Стяжки кабельные (хомутик для провода) применяются для крепления кабелей при проведении электромонтажных работ.Цвета: белый, чёрный</t>
  </si>
  <si>
    <t>39255</t>
  </si>
  <si>
    <t>СТЯЖКА ПРОВОДОВ (300ММ*8ММ) (УПАК.100ШТ.) ЧЕРНЫЕ</t>
  </si>
  <si>
    <t>Стяжки кабельные (хомутик для провода) применяются для крепления кабелей при проведении электромонтажных работ.</t>
  </si>
  <si>
    <t>39250</t>
  </si>
  <si>
    <t>40499</t>
  </si>
  <si>
    <t>СКОБА КРЕПЛЕНИЯ D3</t>
  </si>
  <si>
    <t>Скоба пластиковая для крепления кабеля с дюбелем</t>
  </si>
  <si>
    <t>40500</t>
  </si>
  <si>
    <t>СКОБА КРЕПЛЕНИЯ D4</t>
  </si>
  <si>
    <t>40501</t>
  </si>
  <si>
    <t>СКОБА КРЕПЛЕНИЯ D5</t>
  </si>
  <si>
    <t>40871</t>
  </si>
  <si>
    <t>СТЯЖКА П/Э 200ММ (УП. 1000ШТ.)</t>
  </si>
  <si>
    <t>Стяжка кабельная (хомутик для провода) применяется для крепления кабеля.</t>
  </si>
  <si>
    <t>упак</t>
  </si>
  <si>
    <t>СТЯЖКА ПРОВОДОВ (200ММ*3ММ) (УПАК.1000ШТ.)ЧЕРНЫЕ</t>
  </si>
  <si>
    <t>ЛОТ 7962</t>
  </si>
  <si>
    <t>Приложение 1.2</t>
  </si>
  <si>
    <t>до 20 апреля 2015г.</t>
  </si>
  <si>
    <t>Шиц Дмитрий Васильевич тел.(347) 221-55-97, эл.почта: d.shic@bashtel.ru</t>
  </si>
  <si>
    <t>+7(347)2215779</t>
  </si>
  <si>
    <t>i.mustafin@bashtel.ru</t>
  </si>
  <si>
    <t>Мустафин Ильдар Загирович</t>
  </si>
  <si>
    <t>Мустафин Ильдар Загирович тел.(347) 221-57-79, эл.почта: i.mustafin@bashtel.ru</t>
  </si>
  <si>
    <t>Отдел эксплуатации сетей</t>
  </si>
  <si>
    <t xml:space="preserve">  г. Уфа, ул. Каспийская, 14, Иксанова Ф.С. +79053527779</t>
  </si>
  <si>
    <t>Предельная сумма лота составляет:  170 309,40  руб. с НДС.</t>
  </si>
  <si>
    <t>СКОБА 6 с дюб.-гвоздем для крепл. кабелей СКС типа KSS NC-1N /В УП.=100 ШТ/</t>
  </si>
  <si>
    <t>СКОБА 3 с дюб.-гвоздем для крепл. кабелей СКС типа KSS ANС-03N</t>
  </si>
  <si>
    <t>СКОБА 4 с дюб.-гвоздем для крепл. кабелей СКС типа KSS ANC-04N</t>
  </si>
  <si>
    <t>СКОБА 5 с дюб.-гвоздем для крепл. кабелей СКС типа KSS NC-0,5N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</si>
</sst>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164" fontId="0" fillId="0" borderId="5" xfId="0" applyNumberFormat="1" applyBorder="1" applyAlignment="1">
      <alignment horizontal="right"/>
    </xf>
    <xf numFmtId="1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5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B31"/>
  <sheetViews>
    <sheetView tabSelected="1" topLeftCell="A13" zoomScale="80" zoomScaleNormal="80" workbookViewId="0">
      <selection activeCell="E22" sqref="E22:M22"/>
    </sheetView>
  </sheetViews>
  <sheetFormatPr defaultRowHeight="15"/>
  <cols>
    <col min="1" max="1" width="0.85546875" customWidth="1"/>
    <col min="2" max="2" width="8.42578125" customWidth="1"/>
    <col min="3" max="3" width="8.42578125" style="10" customWidth="1"/>
    <col min="4" max="4" width="26.42578125" customWidth="1"/>
    <col min="5" max="5" width="23.85546875" style="10" customWidth="1"/>
    <col min="6" max="6" width="39.28515625" customWidth="1"/>
    <col min="7" max="7" width="7.85546875" customWidth="1"/>
    <col min="10" max="10" width="19.5703125" style="7" customWidth="1"/>
    <col min="11" max="11" width="16" style="7" customWidth="1"/>
    <col min="12" max="12" width="18.28515625" style="9" customWidth="1"/>
    <col min="13" max="13" width="17.28515625" customWidth="1"/>
    <col min="14" max="14" width="3.28515625" customWidth="1"/>
    <col min="24" max="27" width="9.140625" style="10"/>
  </cols>
  <sheetData>
    <row r="1" spans="1:28">
      <c r="M1" s="19" t="s">
        <v>65</v>
      </c>
    </row>
    <row r="2" spans="1:28">
      <c r="B2" s="50" t="s">
        <v>9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28">
      <c r="B3" t="s">
        <v>64</v>
      </c>
      <c r="C3" s="10" t="s">
        <v>28</v>
      </c>
      <c r="D3" s="23"/>
      <c r="E3" s="23"/>
      <c r="F3" s="22" t="s">
        <v>72</v>
      </c>
      <c r="M3" s="19"/>
      <c r="N3" s="3"/>
    </row>
    <row r="4" spans="1:28" s="11" customFormat="1">
      <c r="B4" s="51" t="s">
        <v>0</v>
      </c>
      <c r="C4" s="54" t="s">
        <v>23</v>
      </c>
      <c r="D4" s="51" t="s">
        <v>14</v>
      </c>
      <c r="E4" s="54" t="s">
        <v>24</v>
      </c>
      <c r="F4" s="51" t="s">
        <v>1</v>
      </c>
      <c r="G4" s="51" t="s">
        <v>13</v>
      </c>
      <c r="H4" s="53"/>
      <c r="I4" s="53"/>
      <c r="J4" s="35" t="s">
        <v>17</v>
      </c>
      <c r="K4" s="33" t="s">
        <v>18</v>
      </c>
      <c r="L4" s="52" t="s">
        <v>20</v>
      </c>
      <c r="M4" s="51" t="s">
        <v>2</v>
      </c>
      <c r="N4" s="12"/>
    </row>
    <row r="5" spans="1:28" s="13" customFormat="1" ht="64.5" customHeight="1">
      <c r="B5" s="51"/>
      <c r="C5" s="55"/>
      <c r="D5" s="51"/>
      <c r="E5" s="55"/>
      <c r="F5" s="51"/>
      <c r="G5" s="51"/>
      <c r="H5" s="8" t="s">
        <v>15</v>
      </c>
      <c r="I5" s="8" t="s">
        <v>16</v>
      </c>
      <c r="J5" s="36"/>
      <c r="K5" s="34"/>
      <c r="L5" s="52"/>
      <c r="M5" s="51"/>
    </row>
    <row r="6" spans="1:28" s="11" customFormat="1">
      <c r="B6" s="14">
        <v>1</v>
      </c>
      <c r="C6" s="24">
        <v>2</v>
      </c>
      <c r="D6" s="14">
        <v>3</v>
      </c>
      <c r="E6" s="25">
        <v>4</v>
      </c>
      <c r="F6" s="14">
        <v>5</v>
      </c>
      <c r="G6" s="14">
        <v>6</v>
      </c>
      <c r="H6" s="14">
        <v>7</v>
      </c>
      <c r="I6" s="14">
        <v>8</v>
      </c>
      <c r="J6" s="14">
        <v>9</v>
      </c>
      <c r="K6" s="14">
        <v>10</v>
      </c>
      <c r="L6" s="14">
        <v>11</v>
      </c>
      <c r="M6" s="14">
        <v>12</v>
      </c>
    </row>
    <row r="7" spans="1:28" ht="60" customHeight="1">
      <c r="A7" s="10"/>
      <c r="B7" s="6">
        <f t="shared" ref="B7:B17" si="0">ROW()-6</f>
        <v>1</v>
      </c>
      <c r="C7" s="6" t="s">
        <v>36</v>
      </c>
      <c r="D7" s="1" t="s">
        <v>37</v>
      </c>
      <c r="E7" s="1"/>
      <c r="F7" s="1" t="s">
        <v>76</v>
      </c>
      <c r="G7" s="4" t="s">
        <v>38</v>
      </c>
      <c r="H7" s="31">
        <v>9000</v>
      </c>
      <c r="I7" s="31">
        <f t="shared" ref="I7:I17" si="1">SUM(H7:H7)</f>
        <v>9000</v>
      </c>
      <c r="J7" s="5">
        <v>1.03</v>
      </c>
      <c r="K7" s="5">
        <f>SUM(J7*I7)</f>
        <v>9270</v>
      </c>
      <c r="L7" s="5">
        <f>K7*1.18</f>
        <v>10938.599999999999</v>
      </c>
      <c r="M7" s="47" t="s">
        <v>73</v>
      </c>
      <c r="N7" s="10"/>
      <c r="O7" s="10"/>
      <c r="P7" s="10"/>
      <c r="Q7" s="10"/>
      <c r="R7" s="10"/>
      <c r="S7" s="10"/>
      <c r="T7" s="10"/>
      <c r="U7" s="10"/>
      <c r="V7" s="10"/>
      <c r="W7" s="10"/>
      <c r="AB7" s="10"/>
    </row>
    <row r="8" spans="1:28" ht="30">
      <c r="A8" s="10"/>
      <c r="B8" s="6">
        <f t="shared" si="0"/>
        <v>2</v>
      </c>
      <c r="C8" s="6" t="s">
        <v>39</v>
      </c>
      <c r="D8" s="1" t="s">
        <v>40</v>
      </c>
      <c r="E8" s="1"/>
      <c r="F8" s="1" t="s">
        <v>77</v>
      </c>
      <c r="G8" s="4" t="s">
        <v>38</v>
      </c>
      <c r="H8" s="31">
        <v>28000</v>
      </c>
      <c r="I8" s="31">
        <f t="shared" si="1"/>
        <v>28000</v>
      </c>
      <c r="J8" s="5">
        <v>1.1299999999999999</v>
      </c>
      <c r="K8" s="5">
        <f t="shared" ref="K8:K17" si="2">SUM(J8*I8)</f>
        <v>31639.999999999996</v>
      </c>
      <c r="L8" s="5">
        <f t="shared" ref="L8:L17" si="3">K8*1.18</f>
        <v>37335.199999999997</v>
      </c>
      <c r="M8" s="48"/>
      <c r="N8" s="10"/>
      <c r="O8" s="10"/>
      <c r="P8" s="10"/>
      <c r="Q8" s="10"/>
      <c r="R8" s="10"/>
      <c r="S8" s="10"/>
      <c r="T8" s="10"/>
      <c r="U8" s="10"/>
      <c r="V8" s="10"/>
      <c r="W8" s="10"/>
      <c r="AB8" s="10"/>
    </row>
    <row r="9" spans="1:28" s="10" customFormat="1" ht="30">
      <c r="B9" s="6">
        <f t="shared" si="0"/>
        <v>3</v>
      </c>
      <c r="C9" s="6" t="s">
        <v>41</v>
      </c>
      <c r="D9" s="1" t="s">
        <v>42</v>
      </c>
      <c r="E9" s="1"/>
      <c r="F9" s="1" t="s">
        <v>78</v>
      </c>
      <c r="G9" s="4" t="s">
        <v>38</v>
      </c>
      <c r="H9" s="31">
        <v>28000</v>
      </c>
      <c r="I9" s="31">
        <f t="shared" si="1"/>
        <v>28000</v>
      </c>
      <c r="J9" s="5">
        <v>1.24</v>
      </c>
      <c r="K9" s="5">
        <f t="shared" si="2"/>
        <v>34720</v>
      </c>
      <c r="L9" s="5">
        <f t="shared" si="3"/>
        <v>40969.599999999999</v>
      </c>
      <c r="M9" s="48"/>
    </row>
    <row r="10" spans="1:28" s="10" customFormat="1" ht="45">
      <c r="B10" s="6">
        <f t="shared" si="0"/>
        <v>4</v>
      </c>
      <c r="C10" s="6" t="s">
        <v>43</v>
      </c>
      <c r="D10" s="1" t="s">
        <v>44</v>
      </c>
      <c r="E10" s="1"/>
      <c r="F10" s="1" t="s">
        <v>75</v>
      </c>
      <c r="G10" s="4" t="s">
        <v>38</v>
      </c>
      <c r="H10" s="31">
        <v>28000</v>
      </c>
      <c r="I10" s="31">
        <f t="shared" si="1"/>
        <v>28000</v>
      </c>
      <c r="J10" s="5">
        <v>0.8</v>
      </c>
      <c r="K10" s="5">
        <f t="shared" si="2"/>
        <v>22400</v>
      </c>
      <c r="L10" s="5">
        <f t="shared" si="3"/>
        <v>26432</v>
      </c>
      <c r="M10" s="48"/>
    </row>
    <row r="11" spans="1:28" ht="76.5" customHeight="1">
      <c r="A11" s="10"/>
      <c r="B11" s="6">
        <f t="shared" si="0"/>
        <v>5</v>
      </c>
      <c r="C11" s="6" t="s">
        <v>45</v>
      </c>
      <c r="D11" s="1" t="s">
        <v>46</v>
      </c>
      <c r="E11" s="1"/>
      <c r="F11" s="1" t="s">
        <v>47</v>
      </c>
      <c r="G11" s="4" t="s">
        <v>62</v>
      </c>
      <c r="H11" s="31">
        <v>100</v>
      </c>
      <c r="I11" s="31">
        <f t="shared" si="1"/>
        <v>100</v>
      </c>
      <c r="J11" s="5">
        <v>46</v>
      </c>
      <c r="K11" s="5">
        <f t="shared" si="2"/>
        <v>4600</v>
      </c>
      <c r="L11" s="5">
        <f t="shared" si="3"/>
        <v>5428</v>
      </c>
      <c r="M11" s="48"/>
      <c r="N11" s="10"/>
      <c r="O11" s="10"/>
      <c r="P11" s="10"/>
      <c r="Q11" s="10"/>
      <c r="R11" s="10"/>
      <c r="S11" s="10"/>
      <c r="T11" s="10"/>
      <c r="U11" s="10"/>
      <c r="V11" s="10"/>
      <c r="W11" s="10"/>
      <c r="AB11" s="10"/>
    </row>
    <row r="12" spans="1:28" ht="60.75" customHeight="1">
      <c r="A12" s="10"/>
      <c r="B12" s="6">
        <f t="shared" si="0"/>
        <v>6</v>
      </c>
      <c r="C12" s="6" t="s">
        <v>48</v>
      </c>
      <c r="D12" s="1" t="s">
        <v>49</v>
      </c>
      <c r="E12" s="1"/>
      <c r="F12" s="1" t="s">
        <v>50</v>
      </c>
      <c r="G12" s="4" t="s">
        <v>62</v>
      </c>
      <c r="H12" s="31">
        <v>100</v>
      </c>
      <c r="I12" s="31">
        <f t="shared" si="1"/>
        <v>100</v>
      </c>
      <c r="J12" s="5">
        <v>80</v>
      </c>
      <c r="K12" s="5">
        <f t="shared" si="2"/>
        <v>8000</v>
      </c>
      <c r="L12" s="5">
        <f t="shared" si="3"/>
        <v>9440</v>
      </c>
      <c r="M12" s="48"/>
      <c r="N12" s="10"/>
      <c r="O12" s="10"/>
      <c r="P12" s="10"/>
      <c r="Q12" s="10"/>
      <c r="R12" s="10"/>
      <c r="S12" s="10"/>
      <c r="T12" s="10"/>
      <c r="U12" s="10"/>
      <c r="V12" s="10"/>
      <c r="W12" s="10"/>
      <c r="AB12" s="10"/>
    </row>
    <row r="13" spans="1:28" ht="63" customHeight="1">
      <c r="A13" s="10"/>
      <c r="B13" s="6">
        <f t="shared" si="0"/>
        <v>7</v>
      </c>
      <c r="C13" s="6" t="s">
        <v>51</v>
      </c>
      <c r="D13" s="1" t="s">
        <v>63</v>
      </c>
      <c r="E13" s="1"/>
      <c r="F13" s="1" t="s">
        <v>50</v>
      </c>
      <c r="G13" s="4" t="s">
        <v>62</v>
      </c>
      <c r="H13" s="31">
        <v>40</v>
      </c>
      <c r="I13" s="31">
        <f t="shared" si="1"/>
        <v>40</v>
      </c>
      <c r="J13" s="5">
        <v>520</v>
      </c>
      <c r="K13" s="5">
        <f t="shared" si="2"/>
        <v>20800</v>
      </c>
      <c r="L13" s="5">
        <f t="shared" si="3"/>
        <v>24544</v>
      </c>
      <c r="M13" s="48"/>
      <c r="N13" s="10"/>
      <c r="O13" s="10"/>
      <c r="P13" s="10"/>
      <c r="Q13" s="10"/>
      <c r="R13" s="10"/>
      <c r="S13" s="10"/>
      <c r="T13" s="10"/>
      <c r="U13" s="10"/>
      <c r="V13" s="10"/>
      <c r="W13" s="10"/>
      <c r="AB13" s="10"/>
    </row>
    <row r="14" spans="1:28" ht="31.5" customHeight="1">
      <c r="A14" s="10"/>
      <c r="B14" s="6">
        <f t="shared" si="0"/>
        <v>8</v>
      </c>
      <c r="C14" s="6" t="s">
        <v>52</v>
      </c>
      <c r="D14" s="1" t="s">
        <v>53</v>
      </c>
      <c r="E14" s="1"/>
      <c r="F14" s="1" t="s">
        <v>54</v>
      </c>
      <c r="G14" s="4" t="s">
        <v>38</v>
      </c>
      <c r="H14" s="31">
        <v>1000</v>
      </c>
      <c r="I14" s="31">
        <f t="shared" si="1"/>
        <v>1000</v>
      </c>
      <c r="J14" s="5">
        <v>0.52</v>
      </c>
      <c r="K14" s="5">
        <f t="shared" si="2"/>
        <v>520</v>
      </c>
      <c r="L14" s="5">
        <f t="shared" si="3"/>
        <v>613.6</v>
      </c>
      <c r="M14" s="48"/>
      <c r="N14" s="10"/>
      <c r="O14" s="10"/>
      <c r="P14" s="10"/>
      <c r="Q14" s="10"/>
      <c r="R14" s="10"/>
      <c r="S14" s="10"/>
      <c r="T14" s="10"/>
      <c r="U14" s="10"/>
      <c r="V14" s="10"/>
      <c r="W14" s="10"/>
      <c r="AB14" s="10"/>
    </row>
    <row r="15" spans="1:28" s="10" customFormat="1" ht="30">
      <c r="B15" s="6">
        <f t="shared" si="0"/>
        <v>9</v>
      </c>
      <c r="C15" s="6" t="s">
        <v>55</v>
      </c>
      <c r="D15" s="1" t="s">
        <v>56</v>
      </c>
      <c r="E15" s="1"/>
      <c r="F15" s="1" t="s">
        <v>54</v>
      </c>
      <c r="G15" s="4" t="s">
        <v>38</v>
      </c>
      <c r="H15" s="31">
        <v>3000</v>
      </c>
      <c r="I15" s="31">
        <f t="shared" si="1"/>
        <v>3000</v>
      </c>
      <c r="J15" s="5">
        <v>0.52</v>
      </c>
      <c r="K15" s="5">
        <f t="shared" si="2"/>
        <v>1560</v>
      </c>
      <c r="L15" s="5">
        <f t="shared" si="3"/>
        <v>1840.8</v>
      </c>
      <c r="M15" s="48"/>
    </row>
    <row r="16" spans="1:28" s="10" customFormat="1" ht="33" customHeight="1">
      <c r="B16" s="6">
        <f t="shared" si="0"/>
        <v>10</v>
      </c>
      <c r="C16" s="6" t="s">
        <v>57</v>
      </c>
      <c r="D16" s="1" t="s">
        <v>58</v>
      </c>
      <c r="E16" s="1"/>
      <c r="F16" s="1" t="s">
        <v>54</v>
      </c>
      <c r="G16" s="4" t="s">
        <v>38</v>
      </c>
      <c r="H16" s="31">
        <v>1000</v>
      </c>
      <c r="I16" s="31">
        <f t="shared" si="1"/>
        <v>1000</v>
      </c>
      <c r="J16" s="5">
        <v>0.52</v>
      </c>
      <c r="K16" s="5">
        <f t="shared" si="2"/>
        <v>520</v>
      </c>
      <c r="L16" s="5">
        <f t="shared" si="3"/>
        <v>613.6</v>
      </c>
      <c r="M16" s="48"/>
    </row>
    <row r="17" spans="1:28" ht="45">
      <c r="A17" s="10"/>
      <c r="B17" s="6">
        <f t="shared" si="0"/>
        <v>11</v>
      </c>
      <c r="C17" s="6" t="s">
        <v>59</v>
      </c>
      <c r="D17" s="1" t="s">
        <v>60</v>
      </c>
      <c r="E17" s="1"/>
      <c r="F17" s="1" t="s">
        <v>61</v>
      </c>
      <c r="G17" s="4" t="s">
        <v>62</v>
      </c>
      <c r="H17" s="31">
        <v>20</v>
      </c>
      <c r="I17" s="31">
        <f t="shared" si="1"/>
        <v>20</v>
      </c>
      <c r="J17" s="5">
        <v>515</v>
      </c>
      <c r="K17" s="5">
        <f t="shared" si="2"/>
        <v>10300</v>
      </c>
      <c r="L17" s="5">
        <f t="shared" si="3"/>
        <v>12154</v>
      </c>
      <c r="M17" s="49"/>
      <c r="N17" s="10"/>
      <c r="O17" s="10"/>
      <c r="P17" s="10"/>
      <c r="Q17" s="10"/>
      <c r="R17" s="10"/>
      <c r="S17" s="10"/>
      <c r="T17" s="10"/>
      <c r="U17" s="10"/>
      <c r="V17" s="10"/>
      <c r="W17" s="10"/>
      <c r="AB17" s="10"/>
    </row>
    <row r="18" spans="1:28">
      <c r="A18" s="10"/>
      <c r="B18" s="16"/>
      <c r="C18" s="18"/>
      <c r="D18" s="17"/>
      <c r="E18" s="17"/>
      <c r="F18" s="17"/>
      <c r="G18" s="18"/>
      <c r="H18" s="18"/>
      <c r="I18" s="18"/>
      <c r="J18" s="20"/>
      <c r="K18" s="21">
        <f>SUM(K7:K17)</f>
        <v>144330</v>
      </c>
      <c r="L18" s="21">
        <f>SUM(L7:L17)</f>
        <v>170309.4</v>
      </c>
      <c r="M18" s="2"/>
      <c r="N18" s="10"/>
      <c r="O18" s="10"/>
      <c r="P18" s="10"/>
      <c r="Q18" s="10"/>
      <c r="R18" s="10"/>
      <c r="S18" s="10"/>
      <c r="T18" s="10"/>
      <c r="U18" s="10"/>
      <c r="V18" s="10"/>
      <c r="W18" s="10"/>
      <c r="AB18" s="10"/>
    </row>
    <row r="19" spans="1:28" s="10" customFormat="1" ht="19.5" customHeight="1">
      <c r="B19" s="15"/>
      <c r="C19" s="15"/>
      <c r="D19" s="2"/>
      <c r="E19" s="2"/>
      <c r="F19" s="2"/>
      <c r="G19" s="15"/>
      <c r="H19" s="15"/>
      <c r="I19" s="15"/>
      <c r="J19" s="15"/>
      <c r="K19" s="15" t="s">
        <v>19</v>
      </c>
      <c r="L19" s="30">
        <f>SUM(L18-K18)</f>
        <v>25979.399999999994</v>
      </c>
      <c r="M19" s="2"/>
    </row>
    <row r="20" spans="1:28">
      <c r="A20" s="10"/>
      <c r="B20" s="37" t="s">
        <v>74</v>
      </c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10"/>
      <c r="O20" s="10"/>
      <c r="P20" s="10"/>
      <c r="Q20" s="10"/>
      <c r="R20" s="10"/>
      <c r="S20" s="10"/>
      <c r="T20" s="10"/>
      <c r="U20" s="10"/>
      <c r="V20" s="10"/>
      <c r="W20" s="10"/>
      <c r="AB20" s="10"/>
    </row>
    <row r="21" spans="1:28" s="10" customFormat="1">
      <c r="A21"/>
      <c r="B21" s="37" t="s">
        <v>3</v>
      </c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/>
      <c r="O21"/>
      <c r="P21"/>
      <c r="Q21"/>
      <c r="R21"/>
      <c r="S21"/>
      <c r="T21"/>
      <c r="U21"/>
      <c r="V21"/>
      <c r="W21"/>
      <c r="AB21"/>
    </row>
    <row r="22" spans="1:28">
      <c r="B22" s="32" t="s">
        <v>4</v>
      </c>
      <c r="C22" s="32"/>
      <c r="D22" s="32"/>
      <c r="E22" s="41" t="s">
        <v>66</v>
      </c>
      <c r="F22" s="42"/>
      <c r="G22" s="42"/>
      <c r="H22" s="42"/>
      <c r="I22" s="42"/>
      <c r="J22" s="42"/>
      <c r="K22" s="42"/>
      <c r="L22" s="42"/>
      <c r="M22" s="43"/>
    </row>
    <row r="23" spans="1:28" ht="32.1" customHeight="1">
      <c r="B23" s="32" t="s">
        <v>5</v>
      </c>
      <c r="C23" s="32"/>
      <c r="D23" s="32"/>
      <c r="E23" s="44" t="s">
        <v>8</v>
      </c>
      <c r="F23" s="45"/>
      <c r="G23" s="45"/>
      <c r="H23" s="45"/>
      <c r="I23" s="45"/>
      <c r="J23" s="45"/>
      <c r="K23" s="45"/>
      <c r="L23" s="45"/>
      <c r="M23" s="46"/>
      <c r="N23" s="2"/>
      <c r="O23" s="2"/>
      <c r="P23" s="2"/>
      <c r="Q23" s="2"/>
      <c r="R23" s="2"/>
      <c r="S23" s="2"/>
    </row>
    <row r="24" spans="1:28">
      <c r="A24" s="10"/>
      <c r="B24" s="38" t="s">
        <v>22</v>
      </c>
      <c r="C24" s="39"/>
      <c r="D24" s="40"/>
      <c r="E24" s="41" t="s">
        <v>21</v>
      </c>
      <c r="F24" s="42"/>
      <c r="G24" s="42"/>
      <c r="H24" s="42"/>
      <c r="I24" s="42"/>
      <c r="J24" s="42"/>
      <c r="K24" s="42"/>
      <c r="L24" s="42"/>
      <c r="M24" s="43"/>
      <c r="N24" s="10"/>
    </row>
    <row r="25" spans="1:28">
      <c r="B25" s="32" t="s">
        <v>6</v>
      </c>
      <c r="C25" s="32"/>
      <c r="D25" s="32"/>
      <c r="E25" s="41" t="s">
        <v>67</v>
      </c>
      <c r="F25" s="42"/>
      <c r="G25" s="42"/>
      <c r="H25" s="42"/>
      <c r="I25" s="42"/>
      <c r="J25" s="42"/>
      <c r="K25" s="42"/>
      <c r="L25" s="42"/>
      <c r="M25" s="43"/>
      <c r="O25" s="10"/>
      <c r="P25" s="10"/>
      <c r="Q25" s="10"/>
      <c r="R25" s="10"/>
      <c r="S25" s="10"/>
      <c r="T25" s="10"/>
      <c r="U25" s="10"/>
      <c r="V25" s="10"/>
      <c r="W25" s="10"/>
      <c r="AB25" s="10"/>
    </row>
    <row r="26" spans="1:28">
      <c r="B26" s="32" t="s">
        <v>7</v>
      </c>
      <c r="C26" s="32"/>
      <c r="D26" s="32"/>
      <c r="E26" s="41" t="s">
        <v>71</v>
      </c>
      <c r="F26" s="42"/>
      <c r="G26" s="42"/>
      <c r="H26" s="42"/>
      <c r="I26" s="42"/>
      <c r="J26" s="42"/>
      <c r="K26" s="42"/>
      <c r="L26" s="42"/>
      <c r="M26" s="43"/>
    </row>
    <row r="27" spans="1:28">
      <c r="A27" s="10"/>
      <c r="B27" s="26"/>
      <c r="C27" s="26"/>
      <c r="D27" s="26"/>
      <c r="E27" s="26"/>
      <c r="F27" s="27"/>
      <c r="G27" s="27"/>
      <c r="H27" s="27"/>
      <c r="I27" s="27"/>
      <c r="J27" s="27"/>
      <c r="K27" s="27"/>
      <c r="L27" s="27"/>
      <c r="M27" s="27"/>
      <c r="N27" s="10"/>
    </row>
    <row r="28" spans="1:28">
      <c r="B28" t="s">
        <v>10</v>
      </c>
      <c r="O28" s="10"/>
      <c r="P28" s="10"/>
      <c r="Q28" s="10"/>
      <c r="R28" s="10"/>
      <c r="S28" s="10"/>
      <c r="T28" s="10"/>
      <c r="U28" s="10"/>
      <c r="V28" s="10"/>
      <c r="W28" s="10"/>
      <c r="AB28" s="10"/>
    </row>
    <row r="29" spans="1:28">
      <c r="C29" s="10" t="s">
        <v>70</v>
      </c>
      <c r="D29" s="3"/>
      <c r="E29" s="3"/>
    </row>
    <row r="30" spans="1:28">
      <c r="B30" t="s">
        <v>11</v>
      </c>
      <c r="C30" s="10" t="s">
        <v>68</v>
      </c>
      <c r="D30" s="3"/>
      <c r="E30" s="3"/>
    </row>
    <row r="31" spans="1:28">
      <c r="B31" t="s">
        <v>12</v>
      </c>
      <c r="C31" s="10" t="s">
        <v>69</v>
      </c>
      <c r="D31" s="3"/>
      <c r="E31" s="3"/>
    </row>
  </sheetData>
  <mergeCells count="25">
    <mergeCell ref="B2:M2"/>
    <mergeCell ref="B4:B5"/>
    <mergeCell ref="D4:D5"/>
    <mergeCell ref="L4:L5"/>
    <mergeCell ref="M4:M5"/>
    <mergeCell ref="F4:F5"/>
    <mergeCell ref="G4:G5"/>
    <mergeCell ref="H4:I4"/>
    <mergeCell ref="C4:C5"/>
    <mergeCell ref="E4:E5"/>
    <mergeCell ref="B25:D25"/>
    <mergeCell ref="B26:D26"/>
    <mergeCell ref="K4:K5"/>
    <mergeCell ref="J4:J5"/>
    <mergeCell ref="B22:D22"/>
    <mergeCell ref="B21:M21"/>
    <mergeCell ref="B23:D23"/>
    <mergeCell ref="B24:D24"/>
    <mergeCell ref="E25:M25"/>
    <mergeCell ref="E26:M26"/>
    <mergeCell ref="E22:M22"/>
    <mergeCell ref="E23:M23"/>
    <mergeCell ref="E24:M24"/>
    <mergeCell ref="B20:M20"/>
    <mergeCell ref="M7:M17"/>
  </mergeCells>
  <pageMargins left="0.23622047244094491" right="0.23622047244094491" top="0.35433070866141736" bottom="0.35433070866141736" header="0.31496062992125984" footer="0.31496062992125984"/>
  <pageSetup paperSize="9" scale="65" fitToWidth="0" orientation="landscape" r:id="rId1"/>
  <headerFooter>
    <oddFooter>&amp;C&amp;P</oddFooter>
  </headerFooter>
  <rowBreaks count="1" manualBreakCount="1">
    <brk id="23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8" t="s">
        <v>25</v>
      </c>
      <c r="B5" t="e">
        <f>XLR_ERRNAME</f>
        <v>#NAME?</v>
      </c>
    </row>
    <row r="6" spans="1:19">
      <c r="A6" t="s">
        <v>26</v>
      </c>
      <c r="B6">
        <v>7962</v>
      </c>
      <c r="C6" s="29" t="s">
        <v>27</v>
      </c>
      <c r="D6">
        <v>5497</v>
      </c>
      <c r="E6" s="29" t="s">
        <v>28</v>
      </c>
      <c r="F6" s="29" t="s">
        <v>29</v>
      </c>
      <c r="G6" s="29" t="s">
        <v>30</v>
      </c>
      <c r="H6" s="29" t="s">
        <v>30</v>
      </c>
      <c r="I6" s="29" t="s">
        <v>30</v>
      </c>
      <c r="J6" s="29" t="s">
        <v>28</v>
      </c>
      <c r="K6" s="29" t="s">
        <v>31</v>
      </c>
      <c r="L6" s="29" t="s">
        <v>32</v>
      </c>
      <c r="M6" s="29" t="s">
        <v>33</v>
      </c>
      <c r="N6" s="29" t="s">
        <v>30</v>
      </c>
      <c r="O6">
        <v>246342</v>
      </c>
      <c r="P6" s="29" t="s">
        <v>34</v>
      </c>
      <c r="Q6">
        <v>0</v>
      </c>
      <c r="R6" s="29" t="s">
        <v>30</v>
      </c>
      <c r="S6" s="29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Хуснутдинова Елена Владимировна</dc:creator>
  <cp:lastModifiedBy>e.farrahova</cp:lastModifiedBy>
  <cp:lastPrinted>2015-02-12T07:10:30Z</cp:lastPrinted>
  <dcterms:created xsi:type="dcterms:W3CDTF">2013-12-19T08:11:42Z</dcterms:created>
  <dcterms:modified xsi:type="dcterms:W3CDTF">2015-03-17T06:00:21Z</dcterms:modified>
</cp:coreProperties>
</file>