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4 г\Столбики, люки ПП на 2015 г\"/>
    </mc:Choice>
  </mc:AlternateContent>
  <bookViews>
    <workbookView xWindow="240" yWindow="30" windowWidth="19980" windowHeight="10110"/>
  </bookViews>
  <sheets>
    <sheet name="Спецификация  прил 1.2 " sheetId="1" r:id="rId1"/>
    <sheet name="График доставки к прил 1.2" sheetId="3" r:id="rId2"/>
    <sheet name="XLR_NoRangeSheet" sheetId="2" state="veryHidden" r:id="rId3"/>
  </sheets>
  <definedNames>
    <definedName name="Query1">'Спецификация  прил 1.2 '!$A$7:$AC$12</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прил 1.2 '!$A$17:$O$19</definedName>
    <definedName name="XLR_ERRNAMESTR" hidden="1">XLR_NoRangeSheet!$B$5</definedName>
    <definedName name="XLR_VERSION" hidden="1">XLR_NoRangeSheet!$A$5</definedName>
  </definedNames>
  <calcPr calcId="152511"/>
</workbook>
</file>

<file path=xl/calcChain.xml><?xml version="1.0" encoding="utf-8"?>
<calcChain xmlns="http://schemas.openxmlformats.org/spreadsheetml/2006/main">
  <c r="C27" i="1" l="1"/>
  <c r="M11" i="1" l="1"/>
  <c r="M10" i="1"/>
  <c r="M9" i="1"/>
  <c r="M8" i="1"/>
  <c r="M7" i="1"/>
  <c r="L12" i="1" l="1"/>
  <c r="M12" i="1" s="1"/>
  <c r="M13" i="1" s="1"/>
  <c r="B11" i="1"/>
  <c r="B10" i="1"/>
  <c r="B9" i="1"/>
  <c r="B8" i="1"/>
  <c r="B7" i="1"/>
  <c r="B5" i="2"/>
  <c r="E23" i="1"/>
</calcChain>
</file>

<file path=xl/sharedStrings.xml><?xml version="1.0" encoding="utf-8"?>
<sst xmlns="http://schemas.openxmlformats.org/spreadsheetml/2006/main" count="152" uniqueCount="98">
  <si>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</si>
  <si>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</si>
  <si>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</si>
  <si>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</si>
  <si>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</si>
  <si>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</si>
  <si>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</si>
  <si>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</si>
  <si>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</si>
  <si>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</si>
  <si>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</si>
  <si>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</si>
  <si>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</si>
  <si>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</si>
  <si>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</si>
  <si>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</si>
  <si>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</si>
  <si>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</si>
  <si>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</si>
  <si>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</si>
  <si>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</si>
  <si>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</si>
  <si>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</si>
  <si>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</si>
  <si>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</si>
  <si>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</si>
  <si>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 xml:space="preserve">Наименование товара поставщика1 </t>
  </si>
  <si>
    <t>4.2, Developer  (build 122-D7)</t>
  </si>
  <si>
    <t>Query2</t>
  </si>
  <si>
    <t>Республика Башкортостан</t>
  </si>
  <si>
    <t>Поставка  столбика опозновательного</t>
  </si>
  <si>
    <t>Силов К.В., тел. (347)221-54-09, эл.почта:</t>
  </si>
  <si>
    <t>(347)221-54-09</t>
  </si>
  <si>
    <t/>
  </si>
  <si>
    <t>Силов К.В тел 8/347/2215409</t>
  </si>
  <si>
    <t>31.12.2015</t>
  </si>
  <si>
    <t>Мустафин Ильдар Загирович</t>
  </si>
  <si>
    <t>Отдел организации эксплуатации систем коммутации и сетей доступа</t>
  </si>
  <si>
    <t>Приложение 1.1</t>
  </si>
  <si>
    <t>37766</t>
  </si>
  <si>
    <t>КРЫШКА ДЛЯ ЛЮКА</t>
  </si>
  <si>
    <t xml:space="preserve"> крышка люка нижняя, д. 610 мм, 1 отв.-35 мм, 2 ушка</t>
  </si>
  <si>
    <t>шт</t>
  </si>
  <si>
    <t xml:space="preserve">  кол-во: 35; г. Уфа, ул. Каспийская, д.14; Мухаметшина З.Р. 89018173671</t>
  </si>
  <si>
    <t>36297</t>
  </si>
  <si>
    <t>ЛЮК  ЛПП (ЛЕГ.С ЗАМКОМ)</t>
  </si>
  <si>
    <t xml:space="preserve">  кол-во: 7; г. Белорецк, ул.Ленина, д.41; Кузнецов Д.Н. 89051808865;  кол-во: 41; г.Бирск, ул. Бурновская, д.10; Выдрин Ю.А. 89173483781</t>
  </si>
  <si>
    <t>36298</t>
  </si>
  <si>
    <t>ЛЮК ЛПП (СРЕДНИЙ С ЗАМКОМ)</t>
  </si>
  <si>
    <t>36299</t>
  </si>
  <si>
    <t>ЛЮК ЛПП (ТЯЖ.С ЗАМКОМ)</t>
  </si>
  <si>
    <t>37804</t>
  </si>
  <si>
    <t>СТОЛБИК ОПОЗНАВАТЕЛЬНЫЙ ДЛЯ ПОДЗ.ЛИНИЙ СВЯЗИ</t>
  </si>
  <si>
    <t>1 Паспорт  изделия</t>
  </si>
  <si>
    <t>2 Сертификаты качества</t>
  </si>
  <si>
    <t>Люк полимернопесчанный легкого типа с запорным устройством. Максимальная нагрузка 6 тн ,  круглый, цвет темно -серый ,   верхняя крышка люка должна быть армирована железными  прутками или пластиной для поиска люков металлоискателем , боковой торец должен  иметь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сетоном,      наличие обозначения типа люка и  рельефную поверхность  на крышке,  наличие сертификатов соответствия и документов качества.ТУ 2293-001-80177787-2010.Стойкость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t>
  </si>
  <si>
    <t>Люк полимернопесчанный среднего  типа с запорным устройством.Максимальная нагрузка 12-15тн ,  круглый, цвет темно-серый,       верхняя крышка люка должна быть армирована железными  прутками, боковой торец должен иметь скос на 15-20 градусов от вертикальноой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бетоном,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</si>
  <si>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 xml:space="preserve">  кол-во: 7; г.Бирск, ул. Бурновская, д.10; Выдрин Ю.А. 89173483781;  кол-во: 10; г. Сибай, ул. Индустриальное шоссе, д.2; Устьянцева Л.А. 89279417186;  кол-во: 43; г. Стерлитамак, ул. Коммунистическая, д.30; Секварова С.В. 89656487022;  кол-во: 58; г. Тууймазы, ул. Гафурова, д.60; Николаичев А.П. 89018173670;  кол-во: 4; г. Уфа, ул. Каспийская, д.14; Мухаметшина З.Р. 89018173671</t>
  </si>
  <si>
    <t>Люк полимернопесчанный тяжелого  типа с запорным устройством. Максимальная нагрузка 20 тн ,  круглый, цвет темно-серый, верхняя крышка люка должна быть армирована железными  прутками или пластиной для поиска люков металлоискателем боковой торец должен имееть скос на 15-20 градусов от вертикальной оси, основание люка должно иметь соответствующий наклон обеспечивающий плотное закрытие крышки, так же основание люка попадающее под бетонироване должно иметь шероховатую поверхность для улучшения сцепления с бетном,      наличие обозначения типа люка  и  рельефную поверхность на крышке,  наличие сертификатов соответствия и документов качества. ТУ 2293-001-80177787-2010. Стойкость к кислотам, щелочам, нефтепродуктам и ультрафиолету ,   Люки предназначены для установки на смотровых колодцах подземных инженерных городских коммуникаций: кабельных сетей, водопровода и канализации, расположеных на городских автомобильных дорогах с интенсивным движением, в парковых зонах. Гарантийный срок службы не менее 24 месяцев .</t>
  </si>
  <si>
    <t xml:space="preserve">  кол-во: 5; г.Бирск, ул. Бурновская, д.10; Выдрин Ю.А. 89173483781;  кол-во: 12; с. Месягутово, ул. Коммунистическая, д.24; Фазылов В.С. 89063756161;  кол-во: 34; г. Стерлитамак, ул. Коммунистическая, д.30; Секварова С.В. 89656487022;  кол-во: 3; г. Туйммазы, ул. Гафурова, д.60; Николаичев А.П. 89018173670;  кол-во: 10; г. Уфа, ул. Каспийская, д.14; Мухаметшина З.Р. 89018173671</t>
  </si>
  <si>
    <t>Столбики замерные для обозначения трасс кабельных линий передачи Размеры столбика  (ВхШхГ) 1200х120х100 мм
 Материал - полимерно-композитная смесь с содержанием полимеров не менее 25%
Цвет изделия — светло-серый
Верхняя часть изделий должна быть окрашена  в красный цвет (60 мм по высоте).
 На лицевой стороне ЗС (слева)- вертикальная надпись Башинформсвязь размером 30 см   (цвет чёрный).
 На обратной стороне ЗС – взаимно перпендикулярные стрелки с буквами М с правой стороны (цвет красный).
Партия из 100 шт столбиков должна быть упакована и уложена на деревянный поддон, а также снабжена трафаретом для ремонтного восстановления надписей
Предприятие-производитель должно  иметь опыт серийного производства указанных изделий согласно зарегистрированных в установленном порядке ТУ не менее 12 месяцев. ТУ -2293-001-80177787-2010.Наличие сертификатов соответствия обязательно  .
Гарантийный срок — не менее 5 лет.</t>
  </si>
  <si>
    <t xml:space="preserve">  кол-во: 65; г.Бирск, ул. Бурновская, д.10; Выдрин Ю.А. 89173483781;  кол-во: 40; г. Мелеуз, ул. Воровского, д.2; Киреева В.Р. 89371692391;  кол-во: 10; с. Месягутово, ул. Коммунистическая, д.24; Фазылов В.С. 89063756161;  кол-во: 5; г. Сибай, ул. Индусттриальное шоссе, д.2; Устьянцева Л.А. 89279417186;  кол-во: 4; г. Туймазы, ул. Гафурова, д.60; Николаичев А.П. 89018173670;  кол-во: 410; г. Уфа, ул. Каспийская, д.14; Мухаметшина З.Р. 89018173671</t>
  </si>
  <si>
    <t>Приложение 1.2</t>
  </si>
  <si>
    <t>Шиц Д.В.  Тел 8/347/2215597</t>
  </si>
  <si>
    <t>+7(347)2215779</t>
  </si>
  <si>
    <t>i.mustafin@bashtel.ru</t>
  </si>
  <si>
    <t>не менее 60 месяцев</t>
  </si>
  <si>
    <t>3 Гарантийные обязательства - 60 месяцев</t>
  </si>
  <si>
    <t>Транспортировка товара осуществляется  автомобильным транспортом, за счет Поставщика.</t>
  </si>
  <si>
    <t>График  поставки к  приложению 1.2 ООЭСКиСД</t>
  </si>
  <si>
    <t>Наименование материала</t>
  </si>
  <si>
    <t>ед. изм</t>
  </si>
  <si>
    <t xml:space="preserve">2 кв </t>
  </si>
  <si>
    <t xml:space="preserve">3 кв </t>
  </si>
  <si>
    <t>Филиал</t>
  </si>
  <si>
    <t>Адрес и контактное лицо</t>
  </si>
  <si>
    <t>Май</t>
  </si>
  <si>
    <t>Август</t>
  </si>
  <si>
    <t>Центр технической эксплуатации</t>
  </si>
  <si>
    <t>г.Уфа ул .Каспийская, д. 14
Савельева Мария Владимировна 221-55-38; сот 274-62-48;
Сазонова Надежда Алексеевна сот 274-62-12; 284-71-70 факс89373675447
Иксанова Флюра Сагитовна   сот. 8-905-352-77-79
Подгорная Резеда Рифгатовна 284-81-57; 284-85-60</t>
  </si>
  <si>
    <t>Белорецкий МУЭС</t>
  </si>
  <si>
    <r>
      <rPr>
        <sz val="9"/>
        <color theme="1"/>
        <rFont val="Calibri"/>
        <family val="2"/>
        <charset val="204"/>
        <scheme val="minor"/>
      </rPr>
      <t>г.Белорецк ул. Ленина д.41
Кузнецов Дмитрий Николаевич                                                          т .раб 8(34792) 5-12-35               .сот 8-9051808865</t>
    </r>
    <r>
      <rPr>
        <sz val="11"/>
        <color theme="1"/>
        <rFont val="Calibri"/>
        <family val="2"/>
        <charset val="204"/>
        <scheme val="minor"/>
      </rPr>
      <t xml:space="preserve">
</t>
    </r>
  </si>
  <si>
    <t>Бирский МУЭС</t>
  </si>
  <si>
    <r>
      <rPr>
        <sz val="9"/>
        <color theme="1"/>
        <rFont val="Calibri"/>
        <family val="2"/>
        <charset val="204"/>
        <scheme val="minor"/>
      </rPr>
      <t>г.Бирск ул Бурновская д.10 
Ульданов Флюр Халяфович  сот 8-9272381395                               Зам директора Юрий Алексеевич 89173483781</t>
    </r>
    <r>
      <rPr>
        <sz val="11"/>
        <color theme="1"/>
        <rFont val="Calibri"/>
        <family val="2"/>
        <charset val="204"/>
        <scheme val="minor"/>
      </rPr>
      <t xml:space="preserve">
</t>
    </r>
  </si>
  <si>
    <t xml:space="preserve">г.Бирск ул Бурновская д.10 
Ульданов Флюр Халяфович  сот 8-9272381395                               Зам директора Юрий Алексеевич 89173483781
</t>
  </si>
  <si>
    <t>Сибайский МУЭС</t>
  </si>
  <si>
    <t xml:space="preserve">г.Сибай ул Индустриальное шоссе д 2
. Устьянцева Любовь Александровна                                                      р.т 8(34775)23496 сот 89279417186
</t>
  </si>
  <si>
    <t>Стерлитамакский МУЭС</t>
  </si>
  <si>
    <t xml:space="preserve">г.Стерлитамак ул. Коммунистическая ,д.30
Секварова Светлана Владимировна                                                сот 8-9656487022
Зам. директора Белоусов Михаил Петрович 
89173435915
</t>
  </si>
  <si>
    <t>Туймазинский МУЭС</t>
  </si>
  <si>
    <t xml:space="preserve">г.Туймазы .ул Гафурова, д.60
Хисматуллин Венер Сахабутдинович.тел.8-3478253821.сот.89063736539
Николаичев Александр Павлович 
 сот 8-9018173670
</t>
  </si>
  <si>
    <t>г.Бирск ул Бурновская д.10 
Ульданов Флюр Халяфович  сот 8-9272381395                               Зам директора Юрий Алексеевич 89173483781</t>
  </si>
  <si>
    <t>Месягутовский МУЭС</t>
  </si>
  <si>
    <t xml:space="preserve">с.Месягутово  ул.Коммунистическая  д24
Крылосов Виктор Сергеевич. сот.89196068131
Фазылов Вадим Салимович  сот.  8-906-375-6161-гл.инженер
</t>
  </si>
  <si>
    <t xml:space="preserve">г.Уфа ул .Каспийская, д. 14
Савельева Мария Владимировна 221-55-38; сот 274-62-48;
Сазонова Надежда Алексеевна сот 274-62-12; 284-71-70 факс89373675447
Иксанова Флюра Сагитовна   сот. 8-905-352-77-79
Подгорная Резеда Рифгатовна 284-81-57; 284-85-60
</t>
  </si>
  <si>
    <t>Мелеузовский МУЭС</t>
  </si>
  <si>
    <t xml:space="preserve">г.Мелеуз .ул.Воровского д.2
Киреева Венера т.р 8(34764)33025,                                                      сот 8-9371692391
</t>
  </si>
  <si>
    <t>2 квартал 2015 г. - до 01.06.2015, 3квартал 2015 г. - до 20.08.2015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</si>
</sst>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
      <sz val="11"/>
      <color theme="1"/>
      <name val="Calibri"/>
      <family val="2"/>
      <scheme val="minor"/>
    </font>
    <font>
      <sz val="9"/>
      <color theme="1"/>
      <name val="Calibri"/>
      <family val="2"/>
      <charset val="204"/>
      <scheme val="minor"/>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s>
  <cellStyleXfs count="4">
    <xf numFmtId="0" fontId="0" fillId="0" borderId="0"/>
    <xf numFmtId="0" fontId="1" fillId="0" borderId="0"/>
    <xf numFmtId="0" fontId="6" fillId="0" borderId="0" applyNumberFormat="0" applyFill="0" applyBorder="0" applyAlignment="0" applyProtection="0"/>
    <xf numFmtId="0" fontId="8" fillId="0" borderId="0"/>
  </cellStyleXfs>
  <cellXfs count="99">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4" fontId="0" fillId="0" borderId="5" xfId="0" applyNumberFormat="1" applyBorder="1" applyAlignment="1">
      <alignment horizontal="right"/>
    </xf>
    <xf numFmtId="0" fontId="5" fillId="0" borderId="0" xfId="0" applyFont="1"/>
    <xf numFmtId="0" fontId="5" fillId="0" borderId="0" xfId="0" applyFont="1" applyAlignment="1">
      <alignment horizontal="left"/>
    </xf>
    <xf numFmtId="49" fontId="5" fillId="0" borderId="0" xfId="0" applyNumberFormat="1" applyFont="1" applyAlignment="1">
      <alignment horizontal="left"/>
    </xf>
    <xf numFmtId="0" fontId="7" fillId="0" borderId="0" xfId="2" applyFont="1" applyAlignment="1">
      <alignment horizontal="left"/>
    </xf>
    <xf numFmtId="0" fontId="0" fillId="0" borderId="10" xfId="0" applyBorder="1"/>
    <xf numFmtId="0" fontId="0" fillId="0" borderId="10" xfId="0" applyBorder="1" applyAlignment="1">
      <alignment vertical="top" wrapText="1"/>
    </xf>
    <xf numFmtId="0" fontId="2" fillId="0" borderId="13" xfId="0" applyFont="1" applyBorder="1" applyAlignment="1">
      <alignment horizontal="center" vertical="center"/>
    </xf>
    <xf numFmtId="0" fontId="9" fillId="0" borderId="16" xfId="3" applyFont="1" applyBorder="1" applyAlignment="1">
      <alignment horizontal="center" vertical="center"/>
    </xf>
    <xf numFmtId="49" fontId="9" fillId="0" borderId="18" xfId="0" applyNumberFormat="1" applyFont="1" applyBorder="1" applyAlignment="1">
      <alignment horizontal="center" vertical="center"/>
    </xf>
    <xf numFmtId="49" fontId="9" fillId="0" borderId="19" xfId="0" applyNumberFormat="1" applyFont="1" applyBorder="1" applyAlignment="1">
      <alignment horizontal="center" vertical="center"/>
    </xf>
    <xf numFmtId="2" fontId="9" fillId="0" borderId="19" xfId="0" applyNumberFormat="1" applyFont="1" applyBorder="1" applyAlignment="1">
      <alignment horizontal="center" vertical="center"/>
    </xf>
    <xf numFmtId="0" fontId="9" fillId="0" borderId="20" xfId="0" applyFont="1" applyBorder="1" applyAlignment="1">
      <alignment horizontal="center" wrapText="1"/>
    </xf>
    <xf numFmtId="49" fontId="9" fillId="0" borderId="13" xfId="0" applyNumberFormat="1" applyFont="1" applyBorder="1" applyAlignment="1">
      <alignment horizontal="center"/>
    </xf>
    <xf numFmtId="2" fontId="9" fillId="0" borderId="13" xfId="0" applyNumberFormat="1" applyFont="1" applyBorder="1" applyAlignment="1">
      <alignment horizontal="center" vertical="center"/>
    </xf>
    <xf numFmtId="49" fontId="9" fillId="0" borderId="13" xfId="0" applyNumberFormat="1" applyFont="1" applyBorder="1" applyAlignment="1">
      <alignment horizontal="center" vertical="center"/>
    </xf>
    <xf numFmtId="0" fontId="0" fillId="0" borderId="14" xfId="0" applyBorder="1" applyAlignment="1">
      <alignment horizontal="center" wrapText="1"/>
    </xf>
    <xf numFmtId="49" fontId="9" fillId="0" borderId="16" xfId="0" applyNumberFormat="1" applyFont="1" applyBorder="1" applyAlignment="1">
      <alignment horizontal="center"/>
    </xf>
    <xf numFmtId="2" fontId="9" fillId="0" borderId="16" xfId="0" applyNumberFormat="1" applyFont="1" applyBorder="1" applyAlignment="1">
      <alignment horizontal="center" vertical="center"/>
    </xf>
    <xf numFmtId="49" fontId="9" fillId="0" borderId="16" xfId="0" applyNumberFormat="1" applyFont="1" applyBorder="1" applyAlignment="1">
      <alignment horizontal="center" vertical="center"/>
    </xf>
    <xf numFmtId="0" fontId="0" fillId="0" borderId="17" xfId="0" applyBorder="1" applyAlignment="1">
      <alignment horizontal="center" wrapText="1"/>
    </xf>
    <xf numFmtId="0" fontId="9" fillId="0" borderId="17" xfId="0" applyFont="1" applyBorder="1" applyAlignment="1">
      <alignment horizontal="center" wrapText="1"/>
    </xf>
    <xf numFmtId="49" fontId="9" fillId="0" borderId="1" xfId="0" applyNumberFormat="1" applyFont="1" applyBorder="1" applyAlignment="1">
      <alignment horizontal="center"/>
    </xf>
    <xf numFmtId="2" fontId="9" fillId="0" borderId="1" xfId="0" applyNumberFormat="1" applyFont="1" applyBorder="1" applyAlignment="1">
      <alignment horizontal="center" vertical="center"/>
    </xf>
    <xf numFmtId="49" fontId="9" fillId="0" borderId="1" xfId="0" applyNumberFormat="1" applyFont="1" applyBorder="1" applyAlignment="1">
      <alignment horizontal="center" vertical="center"/>
    </xf>
    <xf numFmtId="0" fontId="9" fillId="0" borderId="24" xfId="0" applyFont="1" applyBorder="1" applyAlignment="1">
      <alignment horizontal="center" wrapText="1"/>
    </xf>
    <xf numFmtId="0" fontId="9" fillId="0" borderId="16" xfId="0" applyNumberFormat="1" applyFont="1" applyBorder="1" applyAlignment="1">
      <alignment horizontal="center" vertical="center"/>
    </xf>
    <xf numFmtId="0" fontId="9" fillId="0" borderId="14" xfId="0" applyFont="1" applyBorder="1" applyAlignment="1">
      <alignment horizontal="center" wrapText="1"/>
    </xf>
    <xf numFmtId="49" fontId="9" fillId="0" borderId="16" xfId="0" applyNumberFormat="1" applyFont="1" applyBorder="1" applyAlignment="1">
      <alignment vertical="center"/>
    </xf>
    <xf numFmtId="0" fontId="0" fillId="0" borderId="0" xfId="0"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left"/>
    </xf>
    <xf numFmtId="0" fontId="0" fillId="0" borderId="1"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center" vertical="center"/>
    </xf>
    <xf numFmtId="49" fontId="9" fillId="0" borderId="21" xfId="0" applyNumberFormat="1" applyFont="1" applyBorder="1" applyAlignment="1">
      <alignment horizontal="center" vertical="center"/>
    </xf>
    <xf numFmtId="49" fontId="9" fillId="0" borderId="23"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21" xfId="0" applyNumberFormat="1" applyFont="1" applyBorder="1" applyAlignment="1">
      <alignment horizontal="center" vertical="center" wrapText="1"/>
    </xf>
    <xf numFmtId="49" fontId="9" fillId="0" borderId="23"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0" fontId="2" fillId="0" borderId="11" xfId="0" applyFont="1" applyBorder="1" applyAlignment="1">
      <alignment horizontal="right"/>
    </xf>
    <xf numFmtId="0" fontId="2" fillId="0" borderId="12" xfId="0" applyFont="1" applyBorder="1" applyAlignment="1">
      <alignment horizontal="center"/>
    </xf>
    <xf numFmtId="0" fontId="2" fillId="0" borderId="15" xfId="0" applyFont="1" applyBorder="1" applyAlignment="1">
      <alignment horizontal="center"/>
    </xf>
    <xf numFmtId="0" fontId="2" fillId="0" borderId="13"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Fill="1" applyBorder="1" applyAlignment="1">
      <alignment horizontal="center"/>
    </xf>
    <xf numFmtId="0" fontId="2" fillId="0" borderId="16" xfId="0" applyFont="1" applyFill="1" applyBorder="1" applyAlignment="1">
      <alignment horizontal="center"/>
    </xf>
    <xf numFmtId="0" fontId="2" fillId="0" borderId="14" xfId="0" applyFont="1" applyBorder="1" applyAlignment="1">
      <alignment horizontal="center" wrapText="1"/>
    </xf>
    <xf numFmtId="0" fontId="2" fillId="0" borderId="17" xfId="0" applyFont="1" applyBorder="1" applyAlignment="1">
      <alignment horizontal="center" wrapText="1"/>
    </xf>
  </cellXfs>
  <cellStyles count="4">
    <cellStyle name="Гиперссылка" xfId="2" builtinId="8"/>
    <cellStyle name="Обычный" xfId="0" builtinId="0"/>
    <cellStyle name="Обычный 2" xfId="1"/>
    <cellStyle name="Обычный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AC29"/>
  <sheetViews>
    <sheetView tabSelected="1" topLeftCell="E12" zoomScaleNormal="100" workbookViewId="0">
      <selection activeCell="A14" sqref="A14:XFD14"/>
    </sheetView>
  </sheetViews>
  <sheetFormatPr defaultRowHeight="15" x14ac:dyDescent="0.25"/>
  <cols>
    <col min="1" max="1" width="0.85546875" customWidth="1"/>
    <col min="2" max="2" width="8.42578125" customWidth="1"/>
    <col min="3" max="3" width="8.42578125" style="10" customWidth="1"/>
    <col min="4" max="4" width="26.42578125" customWidth="1"/>
    <col min="5" max="5" width="20.140625" style="10" customWidth="1"/>
    <col min="6" max="6" width="56.85546875" customWidth="1"/>
    <col min="11" max="11" width="19.5703125" style="7" customWidth="1"/>
    <col min="12" max="12" width="16" style="7" customWidth="1"/>
    <col min="13" max="13" width="18.28515625" style="9" customWidth="1"/>
    <col min="14" max="14" width="30.140625" customWidth="1"/>
    <col min="15" max="15" width="1" hidden="1" customWidth="1"/>
    <col min="25" max="28" width="9.140625" style="10"/>
  </cols>
  <sheetData>
    <row r="1" spans="1:29" x14ac:dyDescent="0.25">
      <c r="N1" s="7" t="s">
        <v>62</v>
      </c>
    </row>
    <row r="2" spans="1:29" x14ac:dyDescent="0.25">
      <c r="B2" s="70" t="s">
        <v>9</v>
      </c>
      <c r="C2" s="70"/>
      <c r="D2" s="70"/>
      <c r="E2" s="70"/>
      <c r="F2" s="70"/>
      <c r="G2" s="70"/>
      <c r="H2" s="70"/>
      <c r="I2" s="70"/>
      <c r="J2" s="70"/>
      <c r="K2" s="70"/>
      <c r="L2" s="70"/>
      <c r="M2" s="70"/>
      <c r="N2" s="70"/>
    </row>
    <row r="3" spans="1:29" x14ac:dyDescent="0.25">
      <c r="B3" t="s">
        <v>22</v>
      </c>
      <c r="C3" s="10" t="s">
        <v>30</v>
      </c>
      <c r="D3" s="23"/>
      <c r="E3" s="23"/>
      <c r="F3" s="22" t="s">
        <v>37</v>
      </c>
      <c r="N3" s="19"/>
      <c r="O3" s="3"/>
    </row>
    <row r="4" spans="1:29" s="11" customFormat="1" x14ac:dyDescent="0.25">
      <c r="B4" s="71" t="s">
        <v>0</v>
      </c>
      <c r="C4" s="74" t="s">
        <v>25</v>
      </c>
      <c r="D4" s="71" t="s">
        <v>14</v>
      </c>
      <c r="E4" s="74" t="s">
        <v>26</v>
      </c>
      <c r="F4" s="71" t="s">
        <v>1</v>
      </c>
      <c r="G4" s="71" t="s">
        <v>13</v>
      </c>
      <c r="H4" s="73"/>
      <c r="I4" s="73"/>
      <c r="J4" s="73"/>
      <c r="K4" s="78" t="s">
        <v>18</v>
      </c>
      <c r="L4" s="76" t="s">
        <v>19</v>
      </c>
      <c r="M4" s="72" t="s">
        <v>21</v>
      </c>
      <c r="N4" s="71" t="s">
        <v>2</v>
      </c>
      <c r="O4" s="12"/>
    </row>
    <row r="5" spans="1:29" s="13" customFormat="1" ht="64.5" customHeight="1" x14ac:dyDescent="0.25">
      <c r="B5" s="71"/>
      <c r="C5" s="75"/>
      <c r="D5" s="71"/>
      <c r="E5" s="75"/>
      <c r="F5" s="71"/>
      <c r="G5" s="71"/>
      <c r="H5" s="8" t="s">
        <v>15</v>
      </c>
      <c r="I5" s="8" t="s">
        <v>16</v>
      </c>
      <c r="J5" s="8" t="s">
        <v>17</v>
      </c>
      <c r="K5" s="79"/>
      <c r="L5" s="77"/>
      <c r="M5" s="72"/>
      <c r="N5" s="71"/>
    </row>
    <row r="6" spans="1:29" s="11" customFormat="1" x14ac:dyDescent="0.25">
      <c r="B6" s="14">
        <v>1</v>
      </c>
      <c r="C6" s="25">
        <v>2</v>
      </c>
      <c r="D6" s="14">
        <v>3</v>
      </c>
      <c r="E6" s="26">
        <v>4</v>
      </c>
      <c r="F6" s="14">
        <v>5</v>
      </c>
      <c r="G6" s="14">
        <v>6</v>
      </c>
      <c r="H6" s="14">
        <v>8</v>
      </c>
      <c r="I6" s="14">
        <v>9</v>
      </c>
      <c r="J6" s="14">
        <v>11</v>
      </c>
      <c r="K6" s="14">
        <v>12</v>
      </c>
      <c r="L6" s="14">
        <v>13</v>
      </c>
      <c r="M6" s="14">
        <v>14</v>
      </c>
      <c r="N6" s="14">
        <v>15</v>
      </c>
    </row>
    <row r="7" spans="1:29" ht="45" x14ac:dyDescent="0.25">
      <c r="A7" s="10"/>
      <c r="B7" s="6">
        <f t="shared" ref="B7:B11" si="0">ROW()-6</f>
        <v>1</v>
      </c>
      <c r="C7" s="6" t="s">
        <v>39</v>
      </c>
      <c r="D7" s="1" t="s">
        <v>40</v>
      </c>
      <c r="E7" s="1"/>
      <c r="F7" s="1" t="s">
        <v>41</v>
      </c>
      <c r="G7" s="4" t="s">
        <v>42</v>
      </c>
      <c r="H7" s="24">
        <v>14</v>
      </c>
      <c r="I7" s="24">
        <v>21</v>
      </c>
      <c r="J7" s="24">
        <v>35</v>
      </c>
      <c r="K7" s="5">
        <v>970</v>
      </c>
      <c r="L7" s="5">
        <v>33950</v>
      </c>
      <c r="M7" s="5">
        <f t="shared" ref="M7:M12" si="1">L7*1.18</f>
        <v>40061</v>
      </c>
      <c r="N7" s="1" t="s">
        <v>43</v>
      </c>
      <c r="O7" s="10"/>
      <c r="P7" s="10"/>
      <c r="Q7" s="10"/>
      <c r="R7" s="10"/>
      <c r="S7" s="10"/>
      <c r="T7" s="10"/>
      <c r="U7" s="10"/>
      <c r="V7" s="10"/>
      <c r="W7" s="10"/>
      <c r="X7" s="10"/>
      <c r="AC7" s="10"/>
    </row>
    <row r="8" spans="1:29" ht="304.5" customHeight="1" x14ac:dyDescent="0.25">
      <c r="A8" s="10"/>
      <c r="B8" s="6">
        <f t="shared" si="0"/>
        <v>2</v>
      </c>
      <c r="C8" s="6" t="s">
        <v>44</v>
      </c>
      <c r="D8" s="1" t="s">
        <v>45</v>
      </c>
      <c r="E8" s="1"/>
      <c r="F8" s="1" t="s">
        <v>55</v>
      </c>
      <c r="G8" s="4" t="s">
        <v>42</v>
      </c>
      <c r="H8" s="24">
        <v>21</v>
      </c>
      <c r="I8" s="24">
        <v>27</v>
      </c>
      <c r="J8" s="24">
        <v>48</v>
      </c>
      <c r="K8" s="5">
        <v>1200</v>
      </c>
      <c r="L8" s="5">
        <v>57600</v>
      </c>
      <c r="M8" s="5">
        <f t="shared" si="1"/>
        <v>67968</v>
      </c>
      <c r="N8" s="1" t="s">
        <v>46</v>
      </c>
      <c r="O8" s="10"/>
      <c r="P8" s="10"/>
      <c r="Q8" s="10"/>
      <c r="R8" s="10"/>
      <c r="S8" s="10"/>
      <c r="T8" s="10"/>
      <c r="U8" s="10"/>
      <c r="V8" s="10"/>
      <c r="W8" s="10"/>
      <c r="X8" s="10"/>
      <c r="AC8" s="10"/>
    </row>
    <row r="9" spans="1:29" s="10" customFormat="1" ht="300" x14ac:dyDescent="0.25">
      <c r="B9" s="6">
        <f t="shared" si="0"/>
        <v>3</v>
      </c>
      <c r="C9" s="6" t="s">
        <v>47</v>
      </c>
      <c r="D9" s="1" t="s">
        <v>48</v>
      </c>
      <c r="E9" s="1"/>
      <c r="F9" s="1" t="s">
        <v>56</v>
      </c>
      <c r="G9" s="4" t="s">
        <v>42</v>
      </c>
      <c r="H9" s="31">
        <v>88</v>
      </c>
      <c r="I9" s="24">
        <v>34</v>
      </c>
      <c r="J9" s="24">
        <v>122</v>
      </c>
      <c r="K9" s="5">
        <v>1300</v>
      </c>
      <c r="L9" s="5">
        <v>158600</v>
      </c>
      <c r="M9" s="5">
        <f t="shared" si="1"/>
        <v>187148</v>
      </c>
      <c r="N9" s="1" t="s">
        <v>57</v>
      </c>
    </row>
    <row r="10" spans="1:29" s="10" customFormat="1" ht="306.75" customHeight="1" x14ac:dyDescent="0.25">
      <c r="B10" s="6">
        <f t="shared" si="0"/>
        <v>4</v>
      </c>
      <c r="C10" s="6" t="s">
        <v>49</v>
      </c>
      <c r="D10" s="1" t="s">
        <v>50</v>
      </c>
      <c r="E10" s="1"/>
      <c r="F10" s="1" t="s">
        <v>58</v>
      </c>
      <c r="G10" s="4" t="s">
        <v>42</v>
      </c>
      <c r="H10" s="24">
        <v>54</v>
      </c>
      <c r="I10" s="24">
        <v>10</v>
      </c>
      <c r="J10" s="24">
        <v>64</v>
      </c>
      <c r="K10" s="5">
        <v>1500</v>
      </c>
      <c r="L10" s="5">
        <v>96000</v>
      </c>
      <c r="M10" s="5">
        <f t="shared" si="1"/>
        <v>113280</v>
      </c>
      <c r="N10" s="1" t="s">
        <v>59</v>
      </c>
    </row>
    <row r="11" spans="1:29" ht="312.75" customHeight="1" x14ac:dyDescent="0.25">
      <c r="A11" s="10"/>
      <c r="B11" s="6">
        <f t="shared" si="0"/>
        <v>5</v>
      </c>
      <c r="C11" s="6" t="s">
        <v>51</v>
      </c>
      <c r="D11" s="1" t="s">
        <v>52</v>
      </c>
      <c r="E11" s="1"/>
      <c r="F11" s="1" t="s">
        <v>60</v>
      </c>
      <c r="G11" s="4" t="s">
        <v>42</v>
      </c>
      <c r="H11" s="31">
        <v>395</v>
      </c>
      <c r="I11" s="31">
        <v>139</v>
      </c>
      <c r="J11" s="24">
        <v>534</v>
      </c>
      <c r="K11" s="5">
        <v>392.16</v>
      </c>
      <c r="L11" s="5">
        <v>209413.44</v>
      </c>
      <c r="M11" s="5">
        <f t="shared" si="1"/>
        <v>247107.85919999998</v>
      </c>
      <c r="N11" s="1" t="s">
        <v>61</v>
      </c>
      <c r="O11" s="10"/>
      <c r="P11" s="10"/>
      <c r="Q11" s="10"/>
      <c r="R11" s="10"/>
      <c r="S11" s="10"/>
      <c r="T11" s="10"/>
      <c r="U11" s="10"/>
      <c r="V11" s="10"/>
      <c r="W11" s="10"/>
      <c r="X11" s="10"/>
      <c r="AC11" s="10"/>
    </row>
    <row r="12" spans="1:29" x14ac:dyDescent="0.25">
      <c r="A12" s="10"/>
      <c r="B12" s="16"/>
      <c r="C12" s="18"/>
      <c r="D12" s="17"/>
      <c r="E12" s="17"/>
      <c r="F12" s="17"/>
      <c r="G12" s="18"/>
      <c r="H12" s="18"/>
      <c r="I12" s="18"/>
      <c r="J12" s="18"/>
      <c r="K12" s="20"/>
      <c r="L12" s="21">
        <f>SUM($L$7:$L$11)</f>
        <v>555563.43999999994</v>
      </c>
      <c r="M12" s="5">
        <f t="shared" si="1"/>
        <v>655564.85919999995</v>
      </c>
      <c r="N12" s="2"/>
      <c r="O12" s="10"/>
      <c r="P12" s="10"/>
      <c r="Q12" s="10"/>
      <c r="R12" s="10"/>
      <c r="S12" s="10"/>
      <c r="T12" s="10"/>
      <c r="U12" s="10"/>
      <c r="V12" s="10"/>
      <c r="W12" s="10"/>
      <c r="X12" s="10"/>
      <c r="AC12" s="10"/>
    </row>
    <row r="13" spans="1:29" x14ac:dyDescent="0.25">
      <c r="A13" s="10"/>
      <c r="B13" s="15"/>
      <c r="C13" s="15"/>
      <c r="D13" s="2"/>
      <c r="E13" s="2"/>
      <c r="F13" s="2"/>
      <c r="G13" s="15"/>
      <c r="H13" s="15"/>
      <c r="I13" s="15"/>
      <c r="J13" s="15"/>
      <c r="K13" s="15"/>
      <c r="L13" s="15" t="s">
        <v>20</v>
      </c>
      <c r="M13" s="32">
        <f>M12-L12</f>
        <v>100001.4192</v>
      </c>
      <c r="N13" s="2"/>
      <c r="O13" s="10"/>
      <c r="P13" s="10"/>
      <c r="Q13" s="10"/>
      <c r="R13" s="10"/>
      <c r="S13" s="10"/>
      <c r="T13" s="10"/>
      <c r="U13" s="10"/>
      <c r="V13" s="10"/>
      <c r="W13" s="10"/>
      <c r="X13" s="10"/>
      <c r="AC13" s="10"/>
    </row>
    <row r="14" spans="1:29" s="10" customFormat="1" x14ac:dyDescent="0.25">
      <c r="A14"/>
      <c r="B14" s="68" t="s">
        <v>3</v>
      </c>
      <c r="C14" s="68"/>
      <c r="D14" s="68"/>
      <c r="E14" s="68"/>
      <c r="F14" s="68"/>
      <c r="G14" s="68"/>
      <c r="H14" s="68"/>
      <c r="I14" s="68"/>
      <c r="J14" s="68"/>
      <c r="K14" s="68"/>
      <c r="L14" s="68"/>
      <c r="M14" s="68"/>
      <c r="N14" s="68"/>
      <c r="O14" s="37"/>
      <c r="P14"/>
      <c r="Q14"/>
      <c r="R14"/>
      <c r="S14"/>
      <c r="T14"/>
      <c r="U14"/>
      <c r="V14"/>
      <c r="W14"/>
      <c r="X14"/>
      <c r="AC14"/>
    </row>
    <row r="15" spans="1:29" s="10" customFormat="1" x14ac:dyDescent="0.25">
      <c r="A15"/>
      <c r="B15" s="69" t="s">
        <v>4</v>
      </c>
      <c r="C15" s="69"/>
      <c r="D15" s="69"/>
      <c r="E15" s="65" t="s">
        <v>97</v>
      </c>
      <c r="F15" s="66"/>
      <c r="G15" s="66"/>
      <c r="H15" s="66"/>
      <c r="I15" s="66"/>
      <c r="J15" s="66"/>
      <c r="K15" s="66"/>
      <c r="L15" s="66"/>
      <c r="M15" s="66"/>
      <c r="N15" s="66"/>
      <c r="O15" s="67"/>
      <c r="P15"/>
      <c r="Q15"/>
      <c r="R15"/>
      <c r="S15"/>
      <c r="T15"/>
      <c r="U15"/>
      <c r="V15"/>
      <c r="W15"/>
      <c r="X15"/>
      <c r="AC15"/>
    </row>
    <row r="16" spans="1:29" ht="21.75" customHeight="1" x14ac:dyDescent="0.25">
      <c r="B16" s="83" t="s">
        <v>5</v>
      </c>
      <c r="C16" s="83"/>
      <c r="D16" s="83"/>
      <c r="E16" s="62" t="s">
        <v>68</v>
      </c>
      <c r="F16" s="63"/>
      <c r="G16" s="63"/>
      <c r="H16" s="63"/>
      <c r="I16" s="63"/>
      <c r="J16" s="63"/>
      <c r="K16" s="63"/>
      <c r="L16" s="63"/>
      <c r="M16" s="63"/>
      <c r="N16" s="64"/>
      <c r="O16" s="38"/>
      <c r="P16" s="2"/>
      <c r="Q16" s="2"/>
      <c r="R16" s="2"/>
      <c r="S16" s="2"/>
      <c r="T16" s="2"/>
    </row>
    <row r="17" spans="1:29" ht="19.5" customHeight="1" x14ac:dyDescent="0.25">
      <c r="A17" s="10"/>
      <c r="B17" s="69" t="s">
        <v>6</v>
      </c>
      <c r="C17" s="69"/>
      <c r="D17" s="69"/>
      <c r="E17" s="65" t="s">
        <v>53</v>
      </c>
      <c r="F17" s="66"/>
      <c r="G17" s="66"/>
      <c r="H17" s="66"/>
      <c r="I17" s="66"/>
      <c r="J17" s="66"/>
      <c r="K17" s="66"/>
      <c r="L17" s="66"/>
      <c r="M17" s="66"/>
      <c r="N17" s="66"/>
      <c r="O17" s="37"/>
    </row>
    <row r="18" spans="1:29" s="10" customFormat="1" ht="19.5" customHeight="1" x14ac:dyDescent="0.25">
      <c r="B18" s="69"/>
      <c r="C18" s="69"/>
      <c r="D18" s="69"/>
      <c r="E18" s="65" t="s">
        <v>54</v>
      </c>
      <c r="F18" s="66"/>
      <c r="G18" s="66"/>
      <c r="H18" s="66"/>
      <c r="I18" s="66"/>
      <c r="J18" s="66"/>
      <c r="K18" s="66"/>
      <c r="L18" s="66"/>
      <c r="M18" s="66"/>
      <c r="N18" s="66"/>
      <c r="O18" s="37"/>
      <c r="P18"/>
      <c r="Q18"/>
      <c r="R18"/>
      <c r="S18"/>
      <c r="T18"/>
      <c r="U18"/>
      <c r="V18"/>
      <c r="W18"/>
      <c r="X18"/>
      <c r="AC18"/>
    </row>
    <row r="19" spans="1:29" ht="19.5" customHeight="1" x14ac:dyDescent="0.25">
      <c r="A19" s="10"/>
      <c r="B19" s="69"/>
      <c r="C19" s="69"/>
      <c r="D19" s="69"/>
      <c r="E19" s="65" t="s">
        <v>67</v>
      </c>
      <c r="F19" s="66"/>
      <c r="G19" s="66"/>
      <c r="H19" s="66"/>
      <c r="I19" s="66"/>
      <c r="J19" s="66"/>
      <c r="K19" s="66"/>
      <c r="L19" s="66"/>
      <c r="M19" s="66"/>
      <c r="N19" s="66"/>
      <c r="O19" s="37"/>
      <c r="P19" s="10"/>
      <c r="Q19" s="10"/>
      <c r="R19" s="10"/>
      <c r="S19" s="10"/>
      <c r="T19" s="10"/>
      <c r="U19" s="10"/>
      <c r="V19" s="10"/>
      <c r="W19" s="10"/>
      <c r="X19" s="10"/>
      <c r="AC19" s="10"/>
    </row>
    <row r="20" spans="1:29" s="10" customFormat="1" x14ac:dyDescent="0.25">
      <c r="B20" s="80" t="s">
        <v>23</v>
      </c>
      <c r="C20" s="81"/>
      <c r="D20" s="82"/>
      <c r="E20" s="65" t="s">
        <v>66</v>
      </c>
      <c r="F20" s="66"/>
      <c r="G20" s="66"/>
      <c r="H20" s="66"/>
      <c r="I20" s="66"/>
      <c r="J20" s="66"/>
      <c r="K20" s="66"/>
      <c r="L20" s="66"/>
      <c r="M20" s="66"/>
      <c r="N20" s="67"/>
      <c r="O20" s="37"/>
    </row>
    <row r="21" spans="1:29" x14ac:dyDescent="0.25">
      <c r="A21" s="10"/>
      <c r="B21" s="80" t="s">
        <v>24</v>
      </c>
      <c r="C21" s="81"/>
      <c r="D21" s="82"/>
      <c r="E21" s="65" t="s">
        <v>66</v>
      </c>
      <c r="F21" s="66"/>
      <c r="G21" s="66"/>
      <c r="H21" s="66"/>
      <c r="I21" s="66"/>
      <c r="J21" s="66"/>
      <c r="K21" s="66"/>
      <c r="L21" s="66"/>
      <c r="M21" s="66"/>
      <c r="N21" s="67"/>
      <c r="O21" s="37"/>
    </row>
    <row r="22" spans="1:29" x14ac:dyDescent="0.25">
      <c r="B22" s="69" t="s">
        <v>7</v>
      </c>
      <c r="C22" s="69"/>
      <c r="D22" s="69"/>
      <c r="E22" s="65" t="s">
        <v>63</v>
      </c>
      <c r="F22" s="66"/>
      <c r="G22" s="66"/>
      <c r="H22" s="66"/>
      <c r="I22" s="66"/>
      <c r="J22" s="66"/>
      <c r="K22" s="66"/>
      <c r="L22" s="66"/>
      <c r="M22" s="66"/>
      <c r="N22" s="67"/>
      <c r="O22" s="37"/>
    </row>
    <row r="23" spans="1:29" x14ac:dyDescent="0.25">
      <c r="B23" s="69" t="s">
        <v>8</v>
      </c>
      <c r="C23" s="69"/>
      <c r="D23" s="69"/>
      <c r="E23" s="65" t="str">
        <f>Query2_NPO</f>
        <v>Силов К.В тел 8/347/2215409</v>
      </c>
      <c r="F23" s="66"/>
      <c r="G23" s="66"/>
      <c r="H23" s="66"/>
      <c r="I23" s="66"/>
      <c r="J23" s="66"/>
      <c r="K23" s="66"/>
      <c r="L23" s="66"/>
      <c r="M23" s="66"/>
      <c r="N23" s="67"/>
      <c r="O23" s="37"/>
      <c r="P23" s="10"/>
      <c r="Q23" s="10"/>
      <c r="R23" s="10"/>
      <c r="S23" s="10"/>
      <c r="T23" s="10"/>
      <c r="U23" s="10"/>
      <c r="V23" s="10"/>
      <c r="W23" s="10"/>
      <c r="X23" s="10"/>
      <c r="AC23" s="10"/>
    </row>
    <row r="24" spans="1:29" x14ac:dyDescent="0.25">
      <c r="A24" s="10"/>
      <c r="B24" s="27"/>
      <c r="C24" s="27"/>
      <c r="D24" s="27"/>
      <c r="E24" s="27"/>
      <c r="F24" s="28"/>
      <c r="G24" s="28"/>
      <c r="H24" s="28"/>
      <c r="I24" s="28"/>
      <c r="J24" s="28"/>
      <c r="K24" s="28"/>
      <c r="L24" s="28"/>
      <c r="M24" s="28"/>
      <c r="N24" s="28"/>
      <c r="O24" s="10"/>
    </row>
    <row r="25" spans="1:29" x14ac:dyDescent="0.25">
      <c r="A25" s="10"/>
      <c r="B25" s="33"/>
      <c r="C25" s="33"/>
      <c r="D25" s="33"/>
      <c r="E25" s="33"/>
      <c r="F25" s="33"/>
      <c r="G25" s="33"/>
      <c r="H25" s="10"/>
      <c r="I25" s="10"/>
      <c r="J25" s="10"/>
      <c r="K25" s="10"/>
      <c r="L25" s="10"/>
      <c r="M25" s="10"/>
      <c r="N25" s="10"/>
      <c r="O25" s="10"/>
    </row>
    <row r="26" spans="1:29" x14ac:dyDescent="0.25">
      <c r="B26" s="33" t="s">
        <v>10</v>
      </c>
      <c r="C26" s="33"/>
      <c r="D26" s="33"/>
      <c r="E26" s="33"/>
      <c r="F26" s="33"/>
      <c r="G26" s="33"/>
    </row>
    <row r="27" spans="1:29" x14ac:dyDescent="0.25">
      <c r="B27" s="33"/>
      <c r="C27" s="34" t="str">
        <f>Query2_USERN</f>
        <v>Мустафин Ильдар Загирович</v>
      </c>
      <c r="D27" s="33"/>
      <c r="E27" s="33"/>
      <c r="F27" s="33"/>
      <c r="G27" s="33"/>
    </row>
    <row r="28" spans="1:29" x14ac:dyDescent="0.25">
      <c r="B28" s="33" t="s">
        <v>11</v>
      </c>
      <c r="C28" s="35" t="s">
        <v>64</v>
      </c>
      <c r="D28" s="33"/>
      <c r="E28" s="33"/>
      <c r="F28" s="33"/>
      <c r="G28" s="33"/>
    </row>
    <row r="29" spans="1:29" x14ac:dyDescent="0.25">
      <c r="B29" s="33" t="s">
        <v>12</v>
      </c>
      <c r="C29" s="36" t="s">
        <v>65</v>
      </c>
      <c r="D29" s="33"/>
      <c r="E29" s="33"/>
      <c r="F29" s="33"/>
      <c r="G29" s="33"/>
    </row>
  </sheetData>
  <mergeCells count="31">
    <mergeCell ref="B22:D22"/>
    <mergeCell ref="B23:D23"/>
    <mergeCell ref="L4:L5"/>
    <mergeCell ref="K4:K5"/>
    <mergeCell ref="B17:D17"/>
    <mergeCell ref="E17:N17"/>
    <mergeCell ref="B19:D19"/>
    <mergeCell ref="E19:N19"/>
    <mergeCell ref="B15:D15"/>
    <mergeCell ref="B14:N14"/>
    <mergeCell ref="B21:D21"/>
    <mergeCell ref="B16:D16"/>
    <mergeCell ref="B20:D20"/>
    <mergeCell ref="E21:N21"/>
    <mergeCell ref="E22:N22"/>
    <mergeCell ref="E23:N23"/>
    <mergeCell ref="B2:N2"/>
    <mergeCell ref="B4:B5"/>
    <mergeCell ref="D4:D5"/>
    <mergeCell ref="M4:M5"/>
    <mergeCell ref="N4:N5"/>
    <mergeCell ref="F4:F5"/>
    <mergeCell ref="G4:G5"/>
    <mergeCell ref="H4:J4"/>
    <mergeCell ref="C4:C5"/>
    <mergeCell ref="E4:E5"/>
    <mergeCell ref="E16:N16"/>
    <mergeCell ref="E18:N18"/>
    <mergeCell ref="E20:N20"/>
    <mergeCell ref="B18:D18"/>
    <mergeCell ref="E15:O15"/>
  </mergeCells>
  <hyperlinks>
    <hyperlink ref="C29" r:id="rId1"/>
  </hyperlinks>
  <pageMargins left="0.23622047244094491" right="0.23622047244094491" top="0.74803149606299213" bottom="0.74803149606299213" header="0.31496062992125984" footer="0.31496062992125984"/>
  <pageSetup paperSize="9" scale="49" fitToHeight="2"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activeCell="D17" sqref="D17:D22"/>
    </sheetView>
  </sheetViews>
  <sheetFormatPr defaultRowHeight="15" x14ac:dyDescent="0.25"/>
  <cols>
    <col min="1" max="1" width="30.85546875" style="10" customWidth="1"/>
    <col min="2" max="4" width="9.140625" style="61"/>
    <col min="5" max="5" width="26.5703125" style="10" customWidth="1"/>
    <col min="6" max="6" width="25.42578125" style="10" customWidth="1"/>
    <col min="7" max="16384" width="9.140625" style="10"/>
  </cols>
  <sheetData>
    <row r="1" spans="1:6" ht="15.75" thickBot="1" x14ac:dyDescent="0.3">
      <c r="A1" s="90" t="s">
        <v>69</v>
      </c>
      <c r="B1" s="90"/>
      <c r="C1" s="90"/>
      <c r="D1" s="90"/>
      <c r="E1" s="90"/>
      <c r="F1" s="90"/>
    </row>
    <row r="2" spans="1:6" x14ac:dyDescent="0.25">
      <c r="A2" s="91" t="s">
        <v>70</v>
      </c>
      <c r="B2" s="93" t="s">
        <v>71</v>
      </c>
      <c r="C2" s="39" t="s">
        <v>72</v>
      </c>
      <c r="D2" s="39" t="s">
        <v>73</v>
      </c>
      <c r="E2" s="95" t="s">
        <v>74</v>
      </c>
      <c r="F2" s="97" t="s">
        <v>75</v>
      </c>
    </row>
    <row r="3" spans="1:6" ht="15.75" thickBot="1" x14ac:dyDescent="0.3">
      <c r="A3" s="92"/>
      <c r="B3" s="94"/>
      <c r="C3" s="40" t="s">
        <v>76</v>
      </c>
      <c r="D3" s="40" t="s">
        <v>77</v>
      </c>
      <c r="E3" s="96"/>
      <c r="F3" s="98"/>
    </row>
    <row r="4" spans="1:6" ht="133.5" thickBot="1" x14ac:dyDescent="0.3">
      <c r="A4" s="41" t="s">
        <v>40</v>
      </c>
      <c r="B4" s="42" t="s">
        <v>42</v>
      </c>
      <c r="C4" s="43">
        <v>14</v>
      </c>
      <c r="D4" s="43">
        <v>21</v>
      </c>
      <c r="E4" s="42" t="s">
        <v>78</v>
      </c>
      <c r="F4" s="44" t="s">
        <v>79</v>
      </c>
    </row>
    <row r="5" spans="1:6" ht="66" x14ac:dyDescent="0.25">
      <c r="A5" s="84" t="s">
        <v>45</v>
      </c>
      <c r="B5" s="45" t="s">
        <v>42</v>
      </c>
      <c r="C5" s="46"/>
      <c r="D5" s="46">
        <v>7</v>
      </c>
      <c r="E5" s="47" t="s">
        <v>80</v>
      </c>
      <c r="F5" s="48" t="s">
        <v>81</v>
      </c>
    </row>
    <row r="6" spans="1:6" ht="78.75" thickBot="1" x14ac:dyDescent="0.3">
      <c r="A6" s="86"/>
      <c r="B6" s="49" t="s">
        <v>42</v>
      </c>
      <c r="C6" s="50">
        <v>21</v>
      </c>
      <c r="D6" s="50">
        <v>20</v>
      </c>
      <c r="E6" s="51" t="s">
        <v>82</v>
      </c>
      <c r="F6" s="52" t="s">
        <v>83</v>
      </c>
    </row>
    <row r="7" spans="1:6" ht="73.5" thickBot="1" x14ac:dyDescent="0.3">
      <c r="A7" s="84" t="s">
        <v>48</v>
      </c>
      <c r="B7" s="45" t="s">
        <v>42</v>
      </c>
      <c r="C7" s="46">
        <v>4</v>
      </c>
      <c r="D7" s="46">
        <v>3</v>
      </c>
      <c r="E7" s="47" t="s">
        <v>82</v>
      </c>
      <c r="F7" s="53" t="s">
        <v>84</v>
      </c>
    </row>
    <row r="8" spans="1:6" ht="84.75" x14ac:dyDescent="0.25">
      <c r="A8" s="85"/>
      <c r="B8" s="54" t="s">
        <v>42</v>
      </c>
      <c r="C8" s="55">
        <v>10</v>
      </c>
      <c r="D8" s="55"/>
      <c r="E8" s="56" t="s">
        <v>85</v>
      </c>
      <c r="F8" s="57" t="s">
        <v>86</v>
      </c>
    </row>
    <row r="9" spans="1:6" ht="108.75" x14ac:dyDescent="0.25">
      <c r="A9" s="85"/>
      <c r="B9" s="54" t="s">
        <v>42</v>
      </c>
      <c r="C9" s="55">
        <v>34</v>
      </c>
      <c r="D9" s="55">
        <v>9</v>
      </c>
      <c r="E9" s="56" t="s">
        <v>87</v>
      </c>
      <c r="F9" s="57" t="s">
        <v>88</v>
      </c>
    </row>
    <row r="10" spans="1:6" ht="96.75" x14ac:dyDescent="0.25">
      <c r="A10" s="85"/>
      <c r="B10" s="54" t="s">
        <v>42</v>
      </c>
      <c r="C10" s="55">
        <v>36</v>
      </c>
      <c r="D10" s="55">
        <v>22</v>
      </c>
      <c r="E10" s="56" t="s">
        <v>89</v>
      </c>
      <c r="F10" s="57" t="s">
        <v>90</v>
      </c>
    </row>
    <row r="11" spans="1:6" ht="133.5" thickBot="1" x14ac:dyDescent="0.3">
      <c r="A11" s="86"/>
      <c r="B11" s="49" t="s">
        <v>42</v>
      </c>
      <c r="C11" s="58">
        <v>4</v>
      </c>
      <c r="D11" s="50"/>
      <c r="E11" s="51" t="s">
        <v>78</v>
      </c>
      <c r="F11" s="53" t="s">
        <v>79</v>
      </c>
    </row>
    <row r="12" spans="1:6" ht="60.75" x14ac:dyDescent="0.25">
      <c r="A12" s="84" t="s">
        <v>50</v>
      </c>
      <c r="B12" s="45" t="s">
        <v>42</v>
      </c>
      <c r="C12" s="46">
        <v>3</v>
      </c>
      <c r="D12" s="46">
        <v>2</v>
      </c>
      <c r="E12" s="47" t="s">
        <v>82</v>
      </c>
      <c r="F12" s="59" t="s">
        <v>91</v>
      </c>
    </row>
    <row r="13" spans="1:6" ht="84.75" x14ac:dyDescent="0.25">
      <c r="A13" s="85"/>
      <c r="B13" s="56" t="s">
        <v>42</v>
      </c>
      <c r="C13" s="55">
        <v>12</v>
      </c>
      <c r="D13" s="55"/>
      <c r="E13" s="56" t="s">
        <v>92</v>
      </c>
      <c r="F13" s="57" t="s">
        <v>93</v>
      </c>
    </row>
    <row r="14" spans="1:6" ht="108.75" x14ac:dyDescent="0.25">
      <c r="A14" s="85"/>
      <c r="B14" s="56" t="s">
        <v>42</v>
      </c>
      <c r="C14" s="55">
        <v>34</v>
      </c>
      <c r="D14" s="55"/>
      <c r="E14" s="56" t="s">
        <v>87</v>
      </c>
      <c r="F14" s="57" t="s">
        <v>88</v>
      </c>
    </row>
    <row r="15" spans="1:6" ht="96.75" x14ac:dyDescent="0.25">
      <c r="A15" s="85"/>
      <c r="B15" s="56" t="s">
        <v>42</v>
      </c>
      <c r="C15" s="55"/>
      <c r="D15" s="55">
        <v>3</v>
      </c>
      <c r="E15" s="56" t="s">
        <v>89</v>
      </c>
      <c r="F15" s="57" t="s">
        <v>90</v>
      </c>
    </row>
    <row r="16" spans="1:6" ht="145.5" thickBot="1" x14ac:dyDescent="0.3">
      <c r="A16" s="86"/>
      <c r="B16" s="51" t="s">
        <v>42</v>
      </c>
      <c r="C16" s="50">
        <v>5</v>
      </c>
      <c r="D16" s="50">
        <v>5</v>
      </c>
      <c r="E16" s="51" t="s">
        <v>78</v>
      </c>
      <c r="F16" s="53" t="s">
        <v>94</v>
      </c>
    </row>
    <row r="17" spans="1:6" ht="60.75" x14ac:dyDescent="0.25">
      <c r="A17" s="87" t="s">
        <v>52</v>
      </c>
      <c r="B17" s="45" t="s">
        <v>42</v>
      </c>
      <c r="C17" s="46">
        <v>25</v>
      </c>
      <c r="D17" s="46">
        <v>40</v>
      </c>
      <c r="E17" s="47" t="s">
        <v>82</v>
      </c>
      <c r="F17" s="59" t="s">
        <v>91</v>
      </c>
    </row>
    <row r="18" spans="1:6" ht="60.75" x14ac:dyDescent="0.25">
      <c r="A18" s="88"/>
      <c r="B18" s="56" t="s">
        <v>42</v>
      </c>
      <c r="C18" s="55">
        <v>40</v>
      </c>
      <c r="D18" s="55"/>
      <c r="E18" s="56" t="s">
        <v>95</v>
      </c>
      <c r="F18" s="57" t="s">
        <v>96</v>
      </c>
    </row>
    <row r="19" spans="1:6" ht="84.75" x14ac:dyDescent="0.25">
      <c r="A19" s="88"/>
      <c r="B19" s="56" t="s">
        <v>42</v>
      </c>
      <c r="C19" s="55">
        <v>10</v>
      </c>
      <c r="D19" s="55"/>
      <c r="E19" s="56" t="s">
        <v>92</v>
      </c>
      <c r="F19" s="57" t="s">
        <v>93</v>
      </c>
    </row>
    <row r="20" spans="1:6" ht="84.75" x14ac:dyDescent="0.25">
      <c r="A20" s="88"/>
      <c r="B20" s="56" t="s">
        <v>42</v>
      </c>
      <c r="C20" s="55">
        <v>5</v>
      </c>
      <c r="D20" s="55"/>
      <c r="E20" s="56" t="s">
        <v>85</v>
      </c>
      <c r="F20" s="57" t="s">
        <v>86</v>
      </c>
    </row>
    <row r="21" spans="1:6" ht="96.75" x14ac:dyDescent="0.25">
      <c r="A21" s="88"/>
      <c r="B21" s="56" t="s">
        <v>42</v>
      </c>
      <c r="C21" s="55"/>
      <c r="D21" s="55">
        <v>4</v>
      </c>
      <c r="E21" s="56" t="s">
        <v>89</v>
      </c>
      <c r="F21" s="57" t="s">
        <v>90</v>
      </c>
    </row>
    <row r="22" spans="1:6" ht="145.5" thickBot="1" x14ac:dyDescent="0.3">
      <c r="A22" s="89"/>
      <c r="B22" s="51" t="s">
        <v>42</v>
      </c>
      <c r="C22" s="50">
        <v>315</v>
      </c>
      <c r="D22" s="50">
        <v>95</v>
      </c>
      <c r="E22" s="60" t="s">
        <v>78</v>
      </c>
      <c r="F22" s="53" t="s">
        <v>94</v>
      </c>
    </row>
  </sheetData>
  <mergeCells count="9">
    <mergeCell ref="A7:A11"/>
    <mergeCell ref="A12:A16"/>
    <mergeCell ref="A17:A22"/>
    <mergeCell ref="A1:F1"/>
    <mergeCell ref="A2:A3"/>
    <mergeCell ref="B2:B3"/>
    <mergeCell ref="E2:E3"/>
    <mergeCell ref="F2:F3"/>
    <mergeCell ref="A5:A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9" t="s">
        <v>27</v>
      </c>
      <c r="B5" t="e">
        <f>XLR_ERRNAME</f>
        <v>#NAME?</v>
      </c>
    </row>
    <row r="6" spans="1:19" x14ac:dyDescent="0.25">
      <c r="A6" t="s">
        <v>28</v>
      </c>
      <c r="B6">
        <v>7453</v>
      </c>
      <c r="C6" s="30" t="s">
        <v>29</v>
      </c>
      <c r="D6">
        <v>4930</v>
      </c>
      <c r="E6" s="30" t="s">
        <v>30</v>
      </c>
      <c r="F6" s="30" t="s">
        <v>31</v>
      </c>
      <c r="G6" s="30" t="s">
        <v>32</v>
      </c>
      <c r="H6" s="30" t="s">
        <v>33</v>
      </c>
      <c r="I6" s="30" t="s">
        <v>34</v>
      </c>
      <c r="J6" s="30" t="s">
        <v>30</v>
      </c>
      <c r="K6" s="30" t="s">
        <v>35</v>
      </c>
      <c r="L6" s="30" t="s">
        <v>36</v>
      </c>
      <c r="M6" s="30" t="s">
        <v>33</v>
      </c>
      <c r="N6" s="30" t="s">
        <v>33</v>
      </c>
      <c r="O6">
        <v>246342</v>
      </c>
      <c r="P6" s="30" t="s">
        <v>37</v>
      </c>
      <c r="Q6">
        <v>0</v>
      </c>
      <c r="R6" s="30" t="s">
        <v>33</v>
      </c>
      <c r="S6" s="30"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прил 1.2 </vt:lpstr>
      <vt:lpstr>График доставки к прил 1.2</vt:lpstr>
      <vt:lpstr>Query1</vt:lpstr>
      <vt:lpstr>Query3</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Мустафин Ильдар Загирович</dc:creator>
  <cp:lastModifiedBy>Мигранова Регина Фангизовна</cp:lastModifiedBy>
  <cp:lastPrinted>2014-11-24T08:11:18Z</cp:lastPrinted>
  <dcterms:created xsi:type="dcterms:W3CDTF">2013-12-19T08:11:42Z</dcterms:created>
  <dcterms:modified xsi:type="dcterms:W3CDTF">2014-12-11T02:57:34Z</dcterms:modified>
</cp:coreProperties>
</file>