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.loginova\Documents\мои документы\ЗАКУПКИ В ЭЛ. ФОРМЕ\2015 ГОД\февраль 2015\ОМТО\поставка трубы ПВХ\"/>
    </mc:Choice>
  </mc:AlternateContent>
  <bookViews>
    <workbookView xWindow="0" yWindow="0" windowWidth="23040" windowHeight="9396"/>
  </bookViews>
  <sheets>
    <sheet name="Лист1" sheetId="1" r:id="rId1"/>
    <sheet name="XLR_NoRangeSheet" sheetId="2" state="veryHidden" r:id="rId2"/>
  </sheets>
  <definedNames>
    <definedName name="Query1">Лист1!$A$7:$AC$9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Лист1!$A$15:$O$15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E18" i="1" l="1"/>
  <c r="M10" i="1" l="1"/>
  <c r="J8" i="1"/>
  <c r="L8" i="1" s="1"/>
  <c r="J7" i="1"/>
  <c r="L7" i="1" s="1"/>
  <c r="L9" i="1" s="1"/>
  <c r="B8" i="1" l="1"/>
  <c r="B7" i="1"/>
  <c r="B5" i="2"/>
  <c r="D25" i="1"/>
  <c r="D24" i="1"/>
  <c r="E19" i="1"/>
</calcChain>
</file>

<file path=xl/sharedStrings.xml><?xml version="1.0" encoding="utf-8"?>
<sst xmlns="http://schemas.openxmlformats.org/spreadsheetml/2006/main" count="63" uniqueCount="57">
  <si>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</si>
  <si>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</si>
  <si>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</si>
  <si>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</si>
  <si>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</si>
  <si>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</si>
  <si>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</si>
  <si>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</si>
  <si>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</si>
  <si>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</si>
  <si>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</si>
  <si>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</si>
  <si>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</si>
  <si>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</si>
  <si>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</si>
  <si>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</si>
  <si>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 кв.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</si>
  <si>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</si>
  <si>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</si>
  <si>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</si>
  <si>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</si>
  <si>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</si>
  <si>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</si>
  <si>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</si>
  <si>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</si>
  <si>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</si>
  <si>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</si>
  <si>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</si>
  <si>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</si>
  <si>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</si>
  <si>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</si>
  <si>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</si>
  <si>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</si>
  <si>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трубы ПВХ,</t>
  </si>
  <si>
    <t>Бедыс Н.А., тел. , эл.почта:</t>
  </si>
  <si>
    <t/>
  </si>
  <si>
    <t>Шиц Дмитрий Васильевич, тел. (347) 221-55-97</t>
  </si>
  <si>
    <t>Поставка трубы ПВХ</t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</si>
  <si>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</si>
  <si>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</si>
  <si>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</si>
  <si>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</si>
  <si>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1.2</t>
  </si>
  <si>
    <t>39228</t>
  </si>
  <si>
    <t>СКОБА МЕТАЛИЧЕСКАЯ 2-ЛАПКОВАЯ D-50MM</t>
  </si>
  <si>
    <t>шт</t>
  </si>
  <si>
    <t>37904</t>
  </si>
  <si>
    <t>ТРУБА ПВХ D-50 *2,7MM</t>
  </si>
  <si>
    <t>м</t>
  </si>
  <si>
    <t>Крепежные скобы поставляются в  двухлапковом исполнение,  крепёж-скоба применяется:для крепления крепления труб ПВХ d -50, используемых для 
монтажа  оптического кабеля и провода; крепежные скобы выполнены из оцинкованной стали высокого качества. Надёжно  защищены от коррозии. Жестко и стабильно закрепляются при различных температурах.</t>
  </si>
  <si>
    <t xml:space="preserve">  кол-во: 324; г. Белорецк, ул.Ленина, д.41; Кузнецов Д.Н. 89051808865;  кол-во: 2190; г.Бирск, ул. Бурновская, д.10; Выдрин Ю.А. 89173483781;  кол-во: 480; г. Мелеуз, ул. Воровского, д.2; Киреева В.Р. 89371692391;  кол-во: 2200; г. Стерлитамак, ул. Коммуунистическая, д.30; Секварова С.В. 89656487022;  кол-во: 1794; г. Туймазы, ул. Гафурова, д.60; Николаичев А.П. 89018173670;  кол-во: 1815; г. Уфа, ул. Каспийская, д.14; Мухаметшина З.Р. 89018173671</t>
  </si>
  <si>
    <t>Гладкие жесткие трубы из самозатухающего ПВХ осуществляют дополнительную изоляцию и механическую защиту от повреждений кабеля.Применяются для открытой проводки  по стенам из негорючих  материалов. Монтаж гладких труб производится отрезками по 2,5 м.обладаает высокими характеристиками сопротивления агрессивным средам и исключает коррозию.материал труб является диэлектриком, а также защищает сети от повреждений и проникновения влаги .Соответствие ТУ 6-19-307-86,  группа по горючести -Г2 по ГОСТ 30244-94, кофициэнт по дымообразованию -Д3 по ГОСТ 12,1,044-89,Степень защиты от воздействия окружающей среды IP 65 по ГОСТ 14254  Огнестойкость: не поддерживает горение, цвет серый , соответствие  требованиям противопожарной защиты установленным в техрегламенте о пожарной безопасности ФЗ от 22.07.2008г№123 ФЗ , протоколы испытаний. Гарантия сохранения качества продукции не менее 1 года , наличие маркировки завода-производителя  на трубах ПВХ .</t>
  </si>
  <si>
    <t>Предельная сумма лота составляет:   803 647,26    руб. с НДС.</t>
  </si>
  <si>
    <t xml:space="preserve">  кол-во: 1500; Иксанова Ф.С. 89053527779;  кол-во: 250; г. Белорецк, ул.Ленина, д.41; Кузнецов Д.Н. 89051808865;  кол-во: 850; г.Бирск, ул. Бурновская, д.10; Выдрин Ю.А. 89173483781;  кол-во: 395; г. Мелеуз, ул. Воровского, д.2; Киреева В.Р. 89371692391;  кол-во: 150; г. Сибай, ул. Индустриальное шоссе, д.2; Устьянцева Л.АА. 89279417186;  кол-во: 3500; г. Стерлитамак, ул. Коммунистическая, д.30; Секварова С.В. 89656487022;  кол-во: 1830; г. Туймазы, ул. Гафурова, д.60; Николаичев А.П. 89018173670;  кол-во: 4991; г. Уфа, ул. Каспийская, д.14; Мухаметшина З.Р. 89018173671</t>
  </si>
  <si>
    <t>1 кв.: до 16.03.2015; 2 кв.: поз.1 - 1340шт и поз.2 - 2485м до 06.04.2015, поз.1 - 1870шт и поз.2 - 1860м до 25.05.2015</t>
  </si>
  <si>
    <t>1 Гарантийные обязательства - 24 месяца</t>
  </si>
  <si>
    <t>не менее 24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</si>
</sst>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1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25"/>
  <sheetViews>
    <sheetView tabSelected="1" zoomScale="71" zoomScaleNormal="71" workbookViewId="0">
      <selection activeCell="F30" sqref="F30"/>
    </sheetView>
  </sheetViews>
  <sheetFormatPr defaultRowHeight="14.4" x14ac:dyDescent="0.3"/>
  <cols>
    <col min="1" max="1" width="0.88671875" customWidth="1"/>
    <col min="2" max="2" width="8.44140625" customWidth="1"/>
    <col min="3" max="3" width="8.44140625" style="10" customWidth="1"/>
    <col min="4" max="4" width="19.21875" customWidth="1"/>
    <col min="5" max="5" width="14.33203125" style="10" customWidth="1"/>
    <col min="6" max="6" width="39.109375" customWidth="1"/>
    <col min="7" max="7" width="5.6640625" customWidth="1"/>
    <col min="10" max="10" width="13.5546875" customWidth="1"/>
    <col min="11" max="11" width="19.5546875" style="7" customWidth="1"/>
    <col min="12" max="12" width="16" style="7" customWidth="1"/>
    <col min="13" max="13" width="18.33203125" style="9" customWidth="1"/>
    <col min="14" max="14" width="37.21875" customWidth="1"/>
    <col min="15" max="15" width="3.33203125" customWidth="1"/>
    <col min="25" max="28" width="9.109375" style="10"/>
  </cols>
  <sheetData>
    <row r="1" spans="1:29" x14ac:dyDescent="0.3">
      <c r="L1" s="7" t="s">
        <v>42</v>
      </c>
      <c r="N1" s="19"/>
    </row>
    <row r="2" spans="1:29" x14ac:dyDescent="0.3">
      <c r="B2" s="48" t="s">
        <v>10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29" x14ac:dyDescent="0.3">
      <c r="B3" t="s">
        <v>23</v>
      </c>
      <c r="C3" s="10" t="s">
        <v>37</v>
      </c>
      <c r="D3" s="24"/>
      <c r="E3" s="24"/>
      <c r="F3" s="23" t="s">
        <v>41</v>
      </c>
      <c r="H3" s="23"/>
      <c r="N3" s="19"/>
      <c r="O3" s="3"/>
    </row>
    <row r="4" spans="1:29" s="11" customFormat="1" x14ac:dyDescent="0.3">
      <c r="B4" s="49" t="s">
        <v>0</v>
      </c>
      <c r="C4" s="52" t="s">
        <v>27</v>
      </c>
      <c r="D4" s="49" t="s">
        <v>14</v>
      </c>
      <c r="E4" s="52" t="s">
        <v>28</v>
      </c>
      <c r="F4" s="49" t="s">
        <v>1</v>
      </c>
      <c r="G4" s="49" t="s">
        <v>13</v>
      </c>
      <c r="H4" s="51" t="s">
        <v>15</v>
      </c>
      <c r="I4" s="51"/>
      <c r="J4" s="51"/>
      <c r="K4" s="36" t="s">
        <v>19</v>
      </c>
      <c r="L4" s="34" t="s">
        <v>20</v>
      </c>
      <c r="M4" s="50" t="s">
        <v>22</v>
      </c>
      <c r="N4" s="49" t="s">
        <v>2</v>
      </c>
      <c r="O4" s="12"/>
    </row>
    <row r="5" spans="1:29" s="13" customFormat="1" ht="64.5" customHeight="1" x14ac:dyDescent="0.3">
      <c r="B5" s="49"/>
      <c r="C5" s="53"/>
      <c r="D5" s="49"/>
      <c r="E5" s="53"/>
      <c r="F5" s="49"/>
      <c r="G5" s="49"/>
      <c r="H5" s="8" t="s">
        <v>16</v>
      </c>
      <c r="I5" s="8" t="s">
        <v>17</v>
      </c>
      <c r="J5" s="8" t="s">
        <v>18</v>
      </c>
      <c r="K5" s="37"/>
      <c r="L5" s="35"/>
      <c r="M5" s="50"/>
      <c r="N5" s="49"/>
    </row>
    <row r="6" spans="1:29" s="11" customFormat="1" x14ac:dyDescent="0.3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7</v>
      </c>
      <c r="I6" s="14">
        <v>8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178.2" customHeight="1" x14ac:dyDescent="0.3">
      <c r="A7" s="10"/>
      <c r="B7" s="6">
        <f>ROW()-6</f>
        <v>1</v>
      </c>
      <c r="C7" s="6" t="s">
        <v>43</v>
      </c>
      <c r="D7" s="1" t="s">
        <v>44</v>
      </c>
      <c r="E7" s="1"/>
      <c r="F7" s="1" t="s">
        <v>49</v>
      </c>
      <c r="G7" s="4" t="s">
        <v>45</v>
      </c>
      <c r="H7" s="32">
        <v>5593</v>
      </c>
      <c r="I7" s="32">
        <v>3210</v>
      </c>
      <c r="J7" s="32">
        <f>SUM(H7:I7)</f>
        <v>8803</v>
      </c>
      <c r="K7" s="5">
        <v>7</v>
      </c>
      <c r="L7" s="5">
        <f>K7*J7</f>
        <v>61621</v>
      </c>
      <c r="M7" s="5"/>
      <c r="N7" s="1" t="s">
        <v>50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409.2" customHeight="1" x14ac:dyDescent="0.3">
      <c r="A8" s="10"/>
      <c r="B8" s="6">
        <f>ROW()-6</f>
        <v>2</v>
      </c>
      <c r="C8" s="6" t="s">
        <v>46</v>
      </c>
      <c r="D8" s="1" t="s">
        <v>47</v>
      </c>
      <c r="E8" s="1"/>
      <c r="F8" s="1" t="s">
        <v>51</v>
      </c>
      <c r="G8" s="4" t="s">
        <v>48</v>
      </c>
      <c r="H8" s="32">
        <v>9121</v>
      </c>
      <c r="I8" s="31">
        <v>4345</v>
      </c>
      <c r="J8" s="32">
        <f>SUM(H8:I8)</f>
        <v>13466</v>
      </c>
      <c r="K8" s="5">
        <v>46</v>
      </c>
      <c r="L8" s="5">
        <f>K8*J8</f>
        <v>619436</v>
      </c>
      <c r="M8" s="5"/>
      <c r="N8" s="1" t="s">
        <v>53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x14ac:dyDescent="0.3">
      <c r="B9" s="16"/>
      <c r="C9" s="18"/>
      <c r="D9" s="17"/>
      <c r="E9" s="17"/>
      <c r="F9" s="17"/>
      <c r="G9" s="18"/>
      <c r="H9" s="18"/>
      <c r="I9" s="18"/>
      <c r="J9" s="18"/>
      <c r="K9" s="21"/>
      <c r="L9" s="22">
        <f>SUM(L7:L8)</f>
        <v>681057</v>
      </c>
      <c r="M9" s="22">
        <v>803647.26</v>
      </c>
      <c r="N9" s="2"/>
    </row>
    <row r="10" spans="1:29" s="10" customFormat="1" x14ac:dyDescent="0.3">
      <c r="B10" s="15"/>
      <c r="C10" s="15"/>
      <c r="D10" s="2"/>
      <c r="E10" s="2"/>
      <c r="F10" s="2"/>
      <c r="G10" s="15"/>
      <c r="H10" s="15"/>
      <c r="I10" s="15"/>
      <c r="J10" s="15"/>
      <c r="K10" s="15"/>
      <c r="L10" s="15" t="s">
        <v>21</v>
      </c>
      <c r="M10" s="20">
        <f>M9/118*18</f>
        <v>122590.26</v>
      </c>
      <c r="N10" s="2"/>
    </row>
    <row r="11" spans="1:29" x14ac:dyDescent="0.3">
      <c r="A11" s="10"/>
      <c r="B11" s="40" t="s">
        <v>52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x14ac:dyDescent="0.3">
      <c r="B12" s="40" t="s">
        <v>3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</row>
    <row r="13" spans="1:29" ht="16.5" customHeight="1" x14ac:dyDescent="0.3">
      <c r="B13" s="33" t="s">
        <v>4</v>
      </c>
      <c r="C13" s="33"/>
      <c r="D13" s="33"/>
      <c r="E13" s="38" t="s">
        <v>54</v>
      </c>
      <c r="F13" s="39"/>
      <c r="G13" s="39"/>
      <c r="H13" s="39"/>
      <c r="I13" s="39"/>
      <c r="J13" s="39"/>
      <c r="K13" s="39"/>
      <c r="L13" s="39"/>
      <c r="M13" s="39"/>
      <c r="N13" s="44"/>
    </row>
    <row r="14" spans="1:29" ht="19.8" customHeight="1" x14ac:dyDescent="0.3">
      <c r="B14" s="33" t="s">
        <v>5</v>
      </c>
      <c r="C14" s="33"/>
      <c r="D14" s="33"/>
      <c r="E14" s="45" t="s">
        <v>9</v>
      </c>
      <c r="F14" s="46"/>
      <c r="G14" s="46"/>
      <c r="H14" s="46"/>
      <c r="I14" s="46"/>
      <c r="J14" s="46"/>
      <c r="K14" s="46"/>
      <c r="L14" s="46"/>
      <c r="M14" s="46"/>
      <c r="N14" s="47"/>
      <c r="O14" s="2"/>
      <c r="P14" s="2"/>
      <c r="Q14" s="2"/>
      <c r="R14" s="2"/>
      <c r="S14" s="2"/>
      <c r="T14" s="2"/>
    </row>
    <row r="15" spans="1:29" ht="15" customHeight="1" x14ac:dyDescent="0.3">
      <c r="A15" s="10"/>
      <c r="B15" s="33" t="s">
        <v>6</v>
      </c>
      <c r="C15" s="33"/>
      <c r="D15" s="33"/>
      <c r="E15" s="38" t="s">
        <v>55</v>
      </c>
      <c r="F15" s="39"/>
      <c r="G15" s="39"/>
      <c r="H15" s="39"/>
      <c r="I15" s="39"/>
      <c r="J15" s="39"/>
      <c r="K15" s="39"/>
      <c r="L15" s="39"/>
      <c r="M15" s="39"/>
      <c r="N15" s="39"/>
      <c r="O15" s="10"/>
    </row>
    <row r="16" spans="1:29" s="10" customFormat="1" x14ac:dyDescent="0.3">
      <c r="B16" s="41" t="s">
        <v>24</v>
      </c>
      <c r="C16" s="42"/>
      <c r="D16" s="43"/>
      <c r="E16" s="38" t="s">
        <v>56</v>
      </c>
      <c r="F16" s="39"/>
      <c r="G16" s="39"/>
      <c r="H16" s="39"/>
      <c r="I16" s="39"/>
      <c r="J16" s="39"/>
      <c r="K16" s="39"/>
      <c r="L16" s="39"/>
      <c r="M16" s="39"/>
      <c r="N16" s="44"/>
      <c r="P16"/>
      <c r="Q16"/>
      <c r="R16"/>
      <c r="S16"/>
      <c r="T16"/>
      <c r="U16"/>
      <c r="V16"/>
      <c r="W16"/>
      <c r="X16"/>
      <c r="AC16"/>
    </row>
    <row r="17" spans="2:29" s="10" customFormat="1" x14ac:dyDescent="0.3">
      <c r="B17" s="41" t="s">
        <v>25</v>
      </c>
      <c r="C17" s="42"/>
      <c r="D17" s="43"/>
      <c r="E17" s="38" t="s">
        <v>26</v>
      </c>
      <c r="F17" s="39"/>
      <c r="G17" s="39"/>
      <c r="H17" s="39"/>
      <c r="I17" s="39"/>
      <c r="J17" s="39"/>
      <c r="K17" s="39"/>
      <c r="L17" s="39"/>
      <c r="M17" s="39"/>
      <c r="N17" s="44"/>
    </row>
    <row r="18" spans="2:29" x14ac:dyDescent="0.3">
      <c r="B18" s="33" t="s">
        <v>7</v>
      </c>
      <c r="C18" s="33"/>
      <c r="D18" s="33"/>
      <c r="E18" s="38" t="str">
        <f>Query2_KURATOR</f>
        <v>Бедыс Н.А., тел. , эл.почта:</v>
      </c>
      <c r="F18" s="39"/>
      <c r="G18" s="39"/>
      <c r="H18" s="39"/>
      <c r="I18" s="39"/>
      <c r="J18" s="39"/>
      <c r="K18" s="39"/>
      <c r="L18" s="39"/>
      <c r="M18" s="39"/>
      <c r="N18" s="44"/>
      <c r="P18" s="10"/>
      <c r="Q18" s="10"/>
      <c r="R18" s="10"/>
      <c r="S18" s="10"/>
      <c r="T18" s="10"/>
      <c r="U18" s="10"/>
      <c r="V18" s="10"/>
      <c r="W18" s="10"/>
      <c r="X18" s="10"/>
      <c r="AC18" s="10"/>
    </row>
    <row r="19" spans="2:29" ht="19.5" customHeight="1" x14ac:dyDescent="0.3">
      <c r="B19" s="33" t="s">
        <v>8</v>
      </c>
      <c r="C19" s="33"/>
      <c r="D19" s="33"/>
      <c r="E19" s="38" t="str">
        <f>Query2_NPO</f>
        <v>Шиц Дмитрий Васильевич, тел. (347) 221-55-97</v>
      </c>
      <c r="F19" s="39"/>
      <c r="G19" s="39"/>
      <c r="H19" s="39"/>
      <c r="I19" s="39"/>
      <c r="J19" s="39"/>
      <c r="K19" s="39"/>
      <c r="L19" s="39"/>
      <c r="M19" s="39"/>
      <c r="N19" s="44"/>
    </row>
    <row r="20" spans="2:29" s="10" customFormat="1" ht="19.5" customHeight="1" x14ac:dyDescent="0.3">
      <c r="B20" s="27"/>
      <c r="C20" s="27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P20"/>
      <c r="Q20"/>
      <c r="R20"/>
      <c r="S20"/>
      <c r="T20"/>
      <c r="U20"/>
      <c r="V20"/>
      <c r="W20"/>
      <c r="X20"/>
      <c r="AC20"/>
    </row>
    <row r="21" spans="2:29" x14ac:dyDescent="0.3">
      <c r="B21" s="10" t="s">
        <v>29</v>
      </c>
      <c r="P21" s="10"/>
      <c r="Q21" s="10"/>
      <c r="R21" s="10"/>
      <c r="S21" s="10"/>
      <c r="T21" s="10"/>
      <c r="U21" s="10"/>
      <c r="V21" s="10"/>
      <c r="W21" s="10"/>
      <c r="X21" s="10"/>
      <c r="AC21" s="10"/>
    </row>
    <row r="22" spans="2:29" s="10" customFormat="1" ht="5.4" customHeight="1" x14ac:dyDescent="0.3">
      <c r="P22"/>
      <c r="Q22"/>
      <c r="R22"/>
      <c r="S22"/>
      <c r="T22"/>
      <c r="U22"/>
      <c r="V22"/>
      <c r="W22"/>
      <c r="X22"/>
      <c r="AC22"/>
    </row>
    <row r="23" spans="2:29" x14ac:dyDescent="0.3">
      <c r="B23" t="s">
        <v>11</v>
      </c>
      <c r="P23" s="10"/>
      <c r="Q23" s="10"/>
      <c r="R23" s="10"/>
      <c r="S23" s="10"/>
      <c r="T23" s="10"/>
      <c r="U23" s="10"/>
      <c r="V23" s="10"/>
      <c r="W23" s="10"/>
      <c r="X23" s="10"/>
      <c r="AC23" s="10"/>
    </row>
    <row r="24" spans="2:29" x14ac:dyDescent="0.3">
      <c r="D24" s="3" t="str">
        <f>Query2_USERN</f>
        <v>Фаткуллина Гульнара Рифатовна</v>
      </c>
      <c r="E24" s="3"/>
    </row>
    <row r="25" spans="2:29" x14ac:dyDescent="0.3">
      <c r="B25" t="s">
        <v>12</v>
      </c>
      <c r="D25" s="3" t="str">
        <f>Query2_USERT</f>
        <v>(347)221-56-63</v>
      </c>
      <c r="E25" s="3"/>
    </row>
  </sheetData>
  <mergeCells count="28">
    <mergeCell ref="E16:N16"/>
    <mergeCell ref="B11:N11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B18:D18"/>
    <mergeCell ref="B19:D19"/>
    <mergeCell ref="L4:L5"/>
    <mergeCell ref="K4:K5"/>
    <mergeCell ref="B15:D15"/>
    <mergeCell ref="E15:N15"/>
    <mergeCell ref="B13:D13"/>
    <mergeCell ref="B12:N12"/>
    <mergeCell ref="B17:D17"/>
    <mergeCell ref="B14:D14"/>
    <mergeCell ref="B16:D16"/>
    <mergeCell ref="E17:N17"/>
    <mergeCell ref="E18:N18"/>
    <mergeCell ref="E19:N19"/>
    <mergeCell ref="E13:N13"/>
    <mergeCell ref="E14:N14"/>
  </mergeCells>
  <pageMargins left="0.78740157480314965" right="0.39370078740157483" top="0.78740157480314965" bottom="0.39370078740157483" header="0.31496062992125984" footer="0.31496062992125984"/>
  <pageSetup paperSize="9" scale="51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4.4" x14ac:dyDescent="0.3"/>
  <sheetData>
    <row r="5" spans="1:19" x14ac:dyDescent="0.3">
      <c r="A5" s="29" t="s">
        <v>30</v>
      </c>
      <c r="B5" t="e">
        <f>XLR_ERRNAME</f>
        <v>#NAME?</v>
      </c>
    </row>
    <row r="6" spans="1:19" x14ac:dyDescent="0.3">
      <c r="A6" t="s">
        <v>31</v>
      </c>
      <c r="B6">
        <v>7968</v>
      </c>
      <c r="C6" s="30" t="s">
        <v>32</v>
      </c>
      <c r="D6">
        <v>5358</v>
      </c>
      <c r="E6" s="30" t="s">
        <v>33</v>
      </c>
      <c r="F6" s="30" t="s">
        <v>34</v>
      </c>
      <c r="G6" s="30" t="s">
        <v>35</v>
      </c>
      <c r="H6" s="30" t="s">
        <v>35</v>
      </c>
      <c r="I6" s="30" t="s">
        <v>36</v>
      </c>
      <c r="J6" s="30" t="s">
        <v>37</v>
      </c>
      <c r="K6" s="30" t="s">
        <v>38</v>
      </c>
      <c r="L6" s="30" t="s">
        <v>39</v>
      </c>
      <c r="M6" s="30" t="s">
        <v>40</v>
      </c>
      <c r="N6" s="30" t="s">
        <v>35</v>
      </c>
      <c r="O6">
        <v>1655</v>
      </c>
      <c r="P6" s="30" t="s">
        <v>41</v>
      </c>
      <c r="Q6">
        <v>0</v>
      </c>
      <c r="R6" s="30" t="s">
        <v>35</v>
      </c>
      <c r="S6" s="30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Логинова Ольга Сергеевна</cp:lastModifiedBy>
  <cp:lastPrinted>2015-02-11T10:43:30Z</cp:lastPrinted>
  <dcterms:created xsi:type="dcterms:W3CDTF">2013-12-19T08:11:42Z</dcterms:created>
  <dcterms:modified xsi:type="dcterms:W3CDTF">2015-02-11T10:44:11Z</dcterms:modified>
</cp:coreProperties>
</file>