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8800" windowHeight="11835"/>
  </bookViews>
  <sheets>
    <sheet name="Лист1" sheetId="1" r:id="rId1"/>
    <sheet name="XLR_NoRangeSheet" sheetId="2" state="veryHidden" r:id="rId2"/>
  </sheets>
  <definedNames>
    <definedName name="Query1">Лист1!$A$7:$X$22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Лист1!$A$29:$J$29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G20" i="1"/>
  <c r="I20" s="1"/>
  <c r="J20" s="1"/>
  <c r="G19"/>
  <c r="I19" s="1"/>
  <c r="J19" s="1"/>
  <c r="B19"/>
  <c r="B20"/>
  <c r="B21"/>
  <c r="G8"/>
  <c r="G9"/>
  <c r="G10"/>
  <c r="G11"/>
  <c r="G12"/>
  <c r="G13"/>
  <c r="G14"/>
  <c r="G15"/>
  <c r="G16"/>
  <c r="G17"/>
  <c r="G18"/>
  <c r="G21"/>
  <c r="G7"/>
  <c r="I7" s="1"/>
  <c r="J7" s="1"/>
  <c r="I21" l="1"/>
  <c r="I8" l="1"/>
  <c r="I9"/>
  <c r="I10"/>
  <c r="I11"/>
  <c r="I12"/>
  <c r="I13"/>
  <c r="I14"/>
  <c r="I15"/>
  <c r="I16"/>
  <c r="I17"/>
  <c r="I18"/>
  <c r="I22" l="1"/>
  <c r="J8"/>
  <c r="J9"/>
  <c r="J10"/>
  <c r="J11"/>
  <c r="J12"/>
  <c r="J13"/>
  <c r="J14"/>
  <c r="J15"/>
  <c r="J16"/>
  <c r="J17"/>
  <c r="J18"/>
  <c r="J21"/>
  <c r="J22" l="1"/>
  <c r="B18"/>
  <c r="B17"/>
  <c r="B16"/>
  <c r="B15"/>
  <c r="B14"/>
  <c r="B13"/>
  <c r="B12"/>
  <c r="B11"/>
  <c r="B10"/>
  <c r="B9"/>
  <c r="B8"/>
  <c r="B7"/>
  <c r="B5" i="2"/>
  <c r="J23" i="1" l="1"/>
</calcChain>
</file>

<file path=xl/sharedStrings.xml><?xml version="1.0" encoding="utf-8"?>
<sst xmlns="http://schemas.openxmlformats.org/spreadsheetml/2006/main" count="102" uniqueCount="68">
  <si>
    <t>№ п.п.</t>
  </si>
  <si>
    <t>Описание</t>
  </si>
  <si>
    <t>Объем может быть изменен на 30% без изменения стоимости единицы</t>
  </si>
  <si>
    <t>Особые условия</t>
  </si>
  <si>
    <t>СПЕЦИФИКАЦИЯ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</si>
  <si>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</si>
  <si>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</si>
  <si>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</si>
  <si>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</si>
  <si>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</si>
  <si>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</si>
  <si>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</si>
  <si>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</si>
  <si>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4.2, Developer  (build 122-D7)</t>
  </si>
  <si>
    <t>Query2</t>
  </si>
  <si>
    <t>Республика Башкортостан</t>
  </si>
  <si>
    <t>Поставка оборудования ADSL - 1 полугодие</t>
  </si>
  <si>
    <t>, тел. , эл.почта:</t>
  </si>
  <si>
    <t/>
  </si>
  <si>
    <t>01.05.2015</t>
  </si>
  <si>
    <t>Бадьина Лилия Альбертовна</t>
  </si>
  <si>
    <t>(347)221-57-43</t>
  </si>
  <si>
    <t>Отдел развития (ОР)</t>
  </si>
  <si>
    <t>Приложение 1.3</t>
  </si>
  <si>
    <t>КАБЕЛЬ TELCO50,10M</t>
  </si>
  <si>
    <t>Кабель TELCO 50, оконцованый с одной стороны длиной 10 м</t>
  </si>
  <si>
    <t>шт</t>
  </si>
  <si>
    <t>КАБЕЛЬ TELCO50,3M</t>
  </si>
  <si>
    <t>Кабель TELCO 50, оконцованый с одной стороны длиной 3 м</t>
  </si>
  <si>
    <t>КАРТА AAM1212-51 12-ПОРТОВЫЙ ЛИНЕЙНЫЙ ADSL2+(ANNEX A)</t>
  </si>
  <si>
    <t>12-портовый линейный модуль ADSL2+ (Annex A)</t>
  </si>
  <si>
    <t>КАРТА MSC1000G</t>
  </si>
  <si>
    <t>Управляющая карта</t>
  </si>
  <si>
    <t>ШАССИ IES-1000-AC</t>
  </si>
  <si>
    <t>Шасси DSLAM 1U c питанием AC</t>
  </si>
  <si>
    <t>ШАССИ IES-1000-DC</t>
  </si>
  <si>
    <t>Шасси DSLAM 1U c питанием DC</t>
  </si>
  <si>
    <t>ШАССИ IES-5000M</t>
  </si>
  <si>
    <t>Главное шасси c 10 слотами</t>
  </si>
  <si>
    <t>ШАССИ IES-5000ST</t>
  </si>
  <si>
    <t>Сплиттерное шасси с 16 слотами</t>
  </si>
  <si>
    <t>ШАССИ IES-5005M C 5 СЛОТАМИ</t>
  </si>
  <si>
    <t>Главное шасси c 5 слотами</t>
  </si>
  <si>
    <t>ШАССИ IES-5005ST</t>
  </si>
  <si>
    <t>Сплиттерное шасси с 8 слотами</t>
  </si>
  <si>
    <t>КАРТА ASC1224-61 24-ПОРТОВЫЙ СПЛИТТЕРНЫЙ МОДУЛЬ ADSL</t>
  </si>
  <si>
    <t>24-портовый сплиттерный модуль ADSL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</si>
  <si>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</si>
  <si>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Начальник отдела развития  Тимофеев И.А. 8-901-8173579, 8-347-2215478</t>
  </si>
  <si>
    <t>Приложение 1.1</t>
  </si>
  <si>
    <t>Транспортировка товара</t>
  </si>
  <si>
    <t>Инициатор закупки, конт. лицо</t>
  </si>
  <si>
    <t>Срок поставки</t>
  </si>
  <si>
    <t>Адрес поставки</t>
  </si>
  <si>
    <t>КАРТА ALC1272G-51</t>
  </si>
  <si>
    <t>72-портовый линейный модуль ADSL2+ (Annex A)</t>
  </si>
  <si>
    <t>КОМПЛЕКТ IES-5000 CABLE PACK FOR 72 PORTS CARD</t>
  </si>
  <si>
    <t>КАРТА VOP1224-61</t>
  </si>
  <si>
    <t>КАРТА VOP1248G-61</t>
  </si>
  <si>
    <t>III кв. (05.08.2015)</t>
  </si>
  <si>
    <t>до 05 августа 2015г.</t>
  </si>
  <si>
    <t>Поставка оборудования ADSL - 2 полугодие</t>
  </si>
  <si>
    <t>24-портовый линейный модуль с портами FXS</t>
  </si>
  <si>
    <t>48-портовый линейный модуль с портами FXS</t>
  </si>
  <si>
    <t>Поставщик обязан предоставить вместе с Товаром следующие сопроводительные документы:
1) Паспорт.
2) Техническое описание поставляемого Товара.
3) Инструкция на русском языке.
4)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                                                                                                                                                                                                                                    6) Авторизационное письмо от Zyxel.</t>
  </si>
  <si>
    <t xml:space="preserve">г. Уфа, ул. Каспийская, д.14; 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</si>
  <si>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Комплект кабелей для IES-5000 для 72-портовых модулей</t>
  </si>
  <si>
    <t>Предельная сумма лота составляет:   28 221 495,62   руб. с НДС.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</si>
</sst>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NumberFormat="1" applyBorder="1" applyAlignment="1">
      <alignment horizontal="left" vertical="top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right" vertical="top" wrapText="1"/>
    </xf>
    <xf numFmtId="2" fontId="0" fillId="0" borderId="1" xfId="0" applyNumberFormat="1" applyBorder="1" applyAlignment="1">
      <alignment horizontal="right" vertical="top" wrapText="1"/>
    </xf>
    <xf numFmtId="2" fontId="0" fillId="0" borderId="0" xfId="0" applyNumberFormat="1" applyBorder="1"/>
    <xf numFmtId="0" fontId="4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 wrapText="1"/>
    </xf>
    <xf numFmtId="0" fontId="4" fillId="0" borderId="6" xfId="1" applyFont="1" applyBorder="1" applyAlignment="1">
      <alignment vertical="center" wrapText="1"/>
    </xf>
    <xf numFmtId="164" fontId="0" fillId="0" borderId="1" xfId="0" applyNumberFormat="1" applyFill="1" applyBorder="1" applyAlignment="1">
      <alignment horizontal="righ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4" fillId="0" borderId="6" xfId="1" applyFont="1" applyFill="1" applyBorder="1" applyAlignment="1">
      <alignment horizontal="left" vertical="top" wrapText="1"/>
    </xf>
    <xf numFmtId="0" fontId="4" fillId="0" borderId="7" xfId="1" applyFont="1" applyFill="1" applyBorder="1" applyAlignment="1">
      <alignment horizontal="left" vertical="top" wrapText="1"/>
    </xf>
    <xf numFmtId="0" fontId="4" fillId="0" borderId="8" xfId="1" applyFont="1" applyFill="1" applyBorder="1" applyAlignment="1">
      <alignment horizontal="left" vertical="top" wrapText="1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left" vertical="center"/>
    </xf>
    <xf numFmtId="0" fontId="7" fillId="0" borderId="7" xfId="1" applyFont="1" applyBorder="1" applyAlignment="1">
      <alignment horizontal="left" vertical="center"/>
    </xf>
    <xf numFmtId="0" fontId="7" fillId="0" borderId="8" xfId="1" applyFont="1" applyBorder="1" applyAlignment="1">
      <alignment horizontal="left" vertic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X32"/>
  <sheetViews>
    <sheetView tabSelected="1" view="pageBreakPreview" zoomScale="85" zoomScaleSheetLayoutView="85" workbookViewId="0">
      <selection activeCell="K7" sqref="K7"/>
    </sheetView>
  </sheetViews>
  <sheetFormatPr defaultRowHeight="15"/>
  <cols>
    <col min="1" max="1" width="0.85546875" customWidth="1"/>
    <col min="2" max="2" width="12.85546875" customWidth="1"/>
    <col min="3" max="3" width="26.42578125" customWidth="1"/>
    <col min="4" max="4" width="28.7109375" customWidth="1"/>
    <col min="7" max="7" width="11.7109375" bestFit="1" customWidth="1"/>
    <col min="8" max="8" width="11.5703125" style="6" customWidth="1"/>
    <col min="9" max="9" width="15.140625" style="6" customWidth="1"/>
    <col min="10" max="10" width="15.140625" style="8" customWidth="1"/>
    <col min="11" max="11" width="41.7109375" customWidth="1"/>
    <col min="20" max="23" width="9.140625" style="9"/>
  </cols>
  <sheetData>
    <row r="1" spans="1:24">
      <c r="J1" s="8" t="s">
        <v>49</v>
      </c>
    </row>
    <row r="2" spans="1:24">
      <c r="B2" s="36" t="s">
        <v>4</v>
      </c>
      <c r="C2" s="36"/>
      <c r="D2" s="36"/>
      <c r="E2" s="36"/>
      <c r="F2" s="36"/>
      <c r="G2" s="36"/>
      <c r="H2" s="36"/>
      <c r="I2" s="36"/>
      <c r="J2" s="36"/>
    </row>
    <row r="3" spans="1:24">
      <c r="B3" t="s">
        <v>12</v>
      </c>
      <c r="C3" s="9" t="s">
        <v>61</v>
      </c>
      <c r="D3" s="19"/>
      <c r="J3" s="19" t="s">
        <v>22</v>
      </c>
    </row>
    <row r="4" spans="1:24" s="10" customFormat="1" ht="15" customHeight="1">
      <c r="B4" s="37" t="s">
        <v>0</v>
      </c>
      <c r="C4" s="37" t="s">
        <v>6</v>
      </c>
      <c r="D4" s="37" t="s">
        <v>1</v>
      </c>
      <c r="E4" s="37" t="s">
        <v>5</v>
      </c>
      <c r="F4" s="39"/>
      <c r="G4" s="39"/>
      <c r="H4" s="51" t="s">
        <v>8</v>
      </c>
      <c r="I4" s="49" t="s">
        <v>9</v>
      </c>
      <c r="J4" s="38" t="s">
        <v>11</v>
      </c>
      <c r="K4" s="37" t="s">
        <v>53</v>
      </c>
    </row>
    <row r="5" spans="1:24" s="11" customFormat="1" ht="132.75" customHeight="1">
      <c r="B5" s="37"/>
      <c r="C5" s="37"/>
      <c r="D5" s="37"/>
      <c r="E5" s="37"/>
      <c r="F5" s="7" t="s">
        <v>59</v>
      </c>
      <c r="G5" s="7" t="s">
        <v>7</v>
      </c>
      <c r="H5" s="52"/>
      <c r="I5" s="50"/>
      <c r="J5" s="38"/>
      <c r="K5" s="37"/>
    </row>
    <row r="6" spans="1:24" s="10" customFormat="1">
      <c r="B6" s="12">
        <v>1</v>
      </c>
      <c r="C6" s="12">
        <v>3</v>
      </c>
      <c r="D6" s="12">
        <v>4</v>
      </c>
      <c r="E6" s="12">
        <v>5</v>
      </c>
      <c r="F6" s="12">
        <v>7</v>
      </c>
      <c r="G6" s="12">
        <v>8</v>
      </c>
      <c r="H6" s="12">
        <v>9</v>
      </c>
      <c r="I6" s="12">
        <v>10</v>
      </c>
      <c r="J6" s="12">
        <v>11</v>
      </c>
      <c r="K6" s="27">
        <v>12</v>
      </c>
    </row>
    <row r="7" spans="1:24" ht="45">
      <c r="A7" s="9"/>
      <c r="B7" s="5">
        <f t="shared" ref="B7:B21" si="0">ROW()-6</f>
        <v>1</v>
      </c>
      <c r="C7" s="1" t="s">
        <v>24</v>
      </c>
      <c r="D7" s="1" t="s">
        <v>25</v>
      </c>
      <c r="E7" s="3" t="s">
        <v>26</v>
      </c>
      <c r="F7" s="23">
        <v>48</v>
      </c>
      <c r="G7" s="23">
        <f>F7</f>
        <v>48</v>
      </c>
      <c r="H7" s="28">
        <v>3836.4</v>
      </c>
      <c r="I7" s="4">
        <f>G7*H7</f>
        <v>184147.20000000001</v>
      </c>
      <c r="J7" s="4">
        <f>I7*1.18</f>
        <v>217293.696</v>
      </c>
      <c r="K7" s="26" t="s">
        <v>65</v>
      </c>
      <c r="L7" s="9"/>
      <c r="M7" s="9"/>
      <c r="N7" s="9"/>
      <c r="O7" s="9"/>
      <c r="P7" s="9"/>
      <c r="Q7" s="9"/>
      <c r="R7" s="9"/>
      <c r="S7" s="9"/>
      <c r="X7" s="9"/>
    </row>
    <row r="8" spans="1:24" ht="45">
      <c r="A8" s="9"/>
      <c r="B8" s="5">
        <f t="shared" si="0"/>
        <v>2</v>
      </c>
      <c r="C8" s="1" t="s">
        <v>27</v>
      </c>
      <c r="D8" s="1" t="s">
        <v>28</v>
      </c>
      <c r="E8" s="3" t="s">
        <v>26</v>
      </c>
      <c r="F8" s="23">
        <v>278</v>
      </c>
      <c r="G8" s="23">
        <f t="shared" ref="G8:G21" si="1">F8</f>
        <v>278</v>
      </c>
      <c r="H8" s="28">
        <v>1317.55</v>
      </c>
      <c r="I8" s="35">
        <f t="shared" ref="I8:I20" si="2">G8*H8</f>
        <v>366278.89999999997</v>
      </c>
      <c r="J8" s="4">
        <f t="shared" ref="J8:J21" si="3">I8*1.18</f>
        <v>432209.10199999996</v>
      </c>
      <c r="K8" s="26" t="s">
        <v>65</v>
      </c>
      <c r="L8" s="9"/>
      <c r="M8" s="9"/>
      <c r="N8" s="9"/>
      <c r="O8" s="9"/>
      <c r="P8" s="9"/>
      <c r="Q8" s="9"/>
      <c r="R8" s="9"/>
      <c r="S8" s="9"/>
      <c r="X8" s="9"/>
    </row>
    <row r="9" spans="1:24" s="9" customFormat="1" ht="45">
      <c r="B9" s="5">
        <f t="shared" si="0"/>
        <v>3</v>
      </c>
      <c r="C9" s="1" t="s">
        <v>29</v>
      </c>
      <c r="D9" s="1" t="s">
        <v>30</v>
      </c>
      <c r="E9" s="3" t="s">
        <v>26</v>
      </c>
      <c r="F9" s="23">
        <v>132</v>
      </c>
      <c r="G9" s="23">
        <f t="shared" si="1"/>
        <v>132</v>
      </c>
      <c r="H9" s="28">
        <v>39096.400000000001</v>
      </c>
      <c r="I9" s="35">
        <f t="shared" si="2"/>
        <v>5160724.8</v>
      </c>
      <c r="J9" s="4">
        <f t="shared" si="3"/>
        <v>6089655.2639999995</v>
      </c>
      <c r="K9" s="26" t="s">
        <v>65</v>
      </c>
    </row>
    <row r="10" spans="1:24" s="9" customFormat="1" ht="45">
      <c r="B10" s="5">
        <f t="shared" si="0"/>
        <v>4</v>
      </c>
      <c r="C10" s="1" t="s">
        <v>54</v>
      </c>
      <c r="D10" s="1" t="s">
        <v>55</v>
      </c>
      <c r="E10" s="3" t="s">
        <v>26</v>
      </c>
      <c r="F10" s="23">
        <v>50</v>
      </c>
      <c r="G10" s="23">
        <f t="shared" si="1"/>
        <v>50</v>
      </c>
      <c r="H10" s="28">
        <v>156145</v>
      </c>
      <c r="I10" s="35">
        <f t="shared" si="2"/>
        <v>7807250</v>
      </c>
      <c r="J10" s="4">
        <f t="shared" si="3"/>
        <v>9212555</v>
      </c>
      <c r="K10" s="26" t="s">
        <v>65</v>
      </c>
    </row>
    <row r="11" spans="1:24" ht="45">
      <c r="A11" s="9"/>
      <c r="B11" s="5">
        <f t="shared" si="0"/>
        <v>5</v>
      </c>
      <c r="C11" s="1" t="s">
        <v>31</v>
      </c>
      <c r="D11" s="1" t="s">
        <v>32</v>
      </c>
      <c r="E11" s="3" t="s">
        <v>26</v>
      </c>
      <c r="F11" s="23">
        <v>28</v>
      </c>
      <c r="G11" s="23">
        <f t="shared" si="1"/>
        <v>28</v>
      </c>
      <c r="H11" s="28">
        <v>47545.2</v>
      </c>
      <c r="I11" s="35">
        <f t="shared" si="2"/>
        <v>1331265.5999999999</v>
      </c>
      <c r="J11" s="4">
        <f t="shared" si="3"/>
        <v>1570893.4079999998</v>
      </c>
      <c r="K11" s="26" t="s">
        <v>65</v>
      </c>
      <c r="L11" s="9"/>
      <c r="M11" s="9"/>
      <c r="N11" s="9"/>
      <c r="O11" s="9"/>
      <c r="P11" s="9"/>
      <c r="Q11" s="9"/>
      <c r="R11" s="9"/>
      <c r="S11" s="9"/>
      <c r="X11" s="9"/>
    </row>
    <row r="12" spans="1:24" ht="45">
      <c r="A12" s="9"/>
      <c r="B12" s="5">
        <f t="shared" si="0"/>
        <v>6</v>
      </c>
      <c r="C12" s="1" t="s">
        <v>56</v>
      </c>
      <c r="D12" s="1" t="s">
        <v>66</v>
      </c>
      <c r="E12" s="3" t="s">
        <v>26</v>
      </c>
      <c r="F12" s="23">
        <v>25</v>
      </c>
      <c r="G12" s="23">
        <f t="shared" si="1"/>
        <v>25</v>
      </c>
      <c r="H12" s="28">
        <v>4158.45</v>
      </c>
      <c r="I12" s="35">
        <f t="shared" si="2"/>
        <v>103961.25</v>
      </c>
      <c r="J12" s="4">
        <f t="shared" si="3"/>
        <v>122674.27499999999</v>
      </c>
      <c r="K12" s="26" t="s">
        <v>65</v>
      </c>
      <c r="L12" s="9"/>
      <c r="M12" s="9"/>
      <c r="N12" s="9"/>
      <c r="O12" s="9"/>
      <c r="P12" s="9"/>
      <c r="Q12" s="9"/>
      <c r="R12" s="9"/>
      <c r="S12" s="9"/>
      <c r="X12" s="9"/>
    </row>
    <row r="13" spans="1:24" ht="45">
      <c r="A13" s="9"/>
      <c r="B13" s="5">
        <f t="shared" si="0"/>
        <v>7</v>
      </c>
      <c r="C13" s="1" t="s">
        <v>33</v>
      </c>
      <c r="D13" s="1" t="s">
        <v>34</v>
      </c>
      <c r="E13" s="3" t="s">
        <v>26</v>
      </c>
      <c r="F13" s="23">
        <v>15</v>
      </c>
      <c r="G13" s="23">
        <f t="shared" si="1"/>
        <v>15</v>
      </c>
      <c r="H13" s="28">
        <v>10602.4</v>
      </c>
      <c r="I13" s="35">
        <f t="shared" si="2"/>
        <v>159036</v>
      </c>
      <c r="J13" s="4">
        <f t="shared" si="3"/>
        <v>187662.47999999998</v>
      </c>
      <c r="K13" s="26" t="s">
        <v>65</v>
      </c>
      <c r="L13" s="9"/>
      <c r="M13" s="9"/>
      <c r="N13" s="9"/>
      <c r="O13" s="9"/>
      <c r="P13" s="9"/>
      <c r="Q13" s="9"/>
      <c r="R13" s="9"/>
      <c r="S13" s="9"/>
      <c r="X13" s="9"/>
    </row>
    <row r="14" spans="1:24" s="9" customFormat="1" ht="45">
      <c r="B14" s="5">
        <f t="shared" si="0"/>
        <v>8</v>
      </c>
      <c r="C14" s="1" t="s">
        <v>35</v>
      </c>
      <c r="D14" s="1" t="s">
        <v>36</v>
      </c>
      <c r="E14" s="3" t="s">
        <v>26</v>
      </c>
      <c r="F14" s="23">
        <v>53</v>
      </c>
      <c r="G14" s="23">
        <f t="shared" si="1"/>
        <v>53</v>
      </c>
      <c r="H14" s="28">
        <v>10602.4</v>
      </c>
      <c r="I14" s="35">
        <f t="shared" si="2"/>
        <v>561927.19999999995</v>
      </c>
      <c r="J14" s="4">
        <f t="shared" si="3"/>
        <v>663074.0959999999</v>
      </c>
      <c r="K14" s="26" t="s">
        <v>65</v>
      </c>
    </row>
    <row r="15" spans="1:24" s="9" customFormat="1" ht="45">
      <c r="B15" s="5">
        <f t="shared" si="0"/>
        <v>9</v>
      </c>
      <c r="C15" s="1" t="s">
        <v>37</v>
      </c>
      <c r="D15" s="1" t="s">
        <v>38</v>
      </c>
      <c r="E15" s="3" t="s">
        <v>26</v>
      </c>
      <c r="F15" s="23">
        <v>10</v>
      </c>
      <c r="G15" s="23">
        <f t="shared" si="1"/>
        <v>10</v>
      </c>
      <c r="H15" s="28">
        <v>42078.33</v>
      </c>
      <c r="I15" s="35">
        <f t="shared" si="2"/>
        <v>420783.30000000005</v>
      </c>
      <c r="J15" s="4">
        <f t="shared" si="3"/>
        <v>496524.29400000005</v>
      </c>
      <c r="K15" s="26" t="s">
        <v>65</v>
      </c>
    </row>
    <row r="16" spans="1:24" ht="45">
      <c r="A16" s="9"/>
      <c r="B16" s="5">
        <f t="shared" si="0"/>
        <v>10</v>
      </c>
      <c r="C16" s="1" t="s">
        <v>39</v>
      </c>
      <c r="D16" s="1" t="s">
        <v>40</v>
      </c>
      <c r="E16" s="3" t="s">
        <v>26</v>
      </c>
      <c r="F16" s="23">
        <v>7</v>
      </c>
      <c r="G16" s="23">
        <f t="shared" si="1"/>
        <v>7</v>
      </c>
      <c r="H16" s="28">
        <v>30316.28</v>
      </c>
      <c r="I16" s="35">
        <f t="shared" si="2"/>
        <v>212213.96</v>
      </c>
      <c r="J16" s="4">
        <f t="shared" si="3"/>
        <v>250412.47279999999</v>
      </c>
      <c r="K16" s="26" t="s">
        <v>65</v>
      </c>
      <c r="L16" s="9"/>
      <c r="M16" s="9"/>
      <c r="N16" s="9"/>
      <c r="O16" s="9"/>
      <c r="P16" s="9"/>
      <c r="Q16" s="9"/>
      <c r="R16" s="9"/>
      <c r="S16" s="9"/>
      <c r="X16" s="9"/>
    </row>
    <row r="17" spans="1:24" ht="45">
      <c r="A17" s="9"/>
      <c r="B17" s="5">
        <f t="shared" si="0"/>
        <v>11</v>
      </c>
      <c r="C17" s="1" t="s">
        <v>41</v>
      </c>
      <c r="D17" s="1" t="s">
        <v>42</v>
      </c>
      <c r="E17" s="3" t="s">
        <v>26</v>
      </c>
      <c r="F17" s="23">
        <v>20</v>
      </c>
      <c r="G17" s="23">
        <f t="shared" si="1"/>
        <v>20</v>
      </c>
      <c r="H17" s="28">
        <v>39096.39</v>
      </c>
      <c r="I17" s="35">
        <f t="shared" si="2"/>
        <v>781927.8</v>
      </c>
      <c r="J17" s="4">
        <f t="shared" si="3"/>
        <v>922674.804</v>
      </c>
      <c r="K17" s="26" t="s">
        <v>65</v>
      </c>
      <c r="L17" s="9"/>
      <c r="M17" s="9"/>
      <c r="N17" s="9"/>
      <c r="O17" s="9"/>
      <c r="P17" s="9"/>
      <c r="Q17" s="9"/>
      <c r="R17" s="9"/>
      <c r="S17" s="9"/>
      <c r="X17" s="9"/>
    </row>
    <row r="18" spans="1:24" s="9" customFormat="1" ht="45">
      <c r="B18" s="5">
        <f t="shared" si="0"/>
        <v>12</v>
      </c>
      <c r="C18" s="1" t="s">
        <v>43</v>
      </c>
      <c r="D18" s="1" t="s">
        <v>44</v>
      </c>
      <c r="E18" s="3" t="s">
        <v>26</v>
      </c>
      <c r="F18" s="23">
        <v>18</v>
      </c>
      <c r="G18" s="23">
        <f t="shared" si="1"/>
        <v>18</v>
      </c>
      <c r="H18" s="28">
        <v>23192.78</v>
      </c>
      <c r="I18" s="35">
        <f t="shared" si="2"/>
        <v>417470.04</v>
      </c>
      <c r="J18" s="4">
        <f t="shared" si="3"/>
        <v>492614.64719999995</v>
      </c>
      <c r="K18" s="26" t="s">
        <v>65</v>
      </c>
    </row>
    <row r="19" spans="1:24" s="9" customFormat="1" ht="45">
      <c r="B19" s="5">
        <f t="shared" si="0"/>
        <v>13</v>
      </c>
      <c r="C19" s="26" t="s">
        <v>57</v>
      </c>
      <c r="D19" s="26" t="s">
        <v>62</v>
      </c>
      <c r="E19" s="3" t="s">
        <v>26</v>
      </c>
      <c r="F19" s="23">
        <v>27</v>
      </c>
      <c r="G19" s="23">
        <f t="shared" si="1"/>
        <v>27</v>
      </c>
      <c r="H19" s="29">
        <v>71101.7</v>
      </c>
      <c r="I19" s="35">
        <f t="shared" si="2"/>
        <v>1919745.9</v>
      </c>
      <c r="J19" s="4">
        <f t="shared" si="3"/>
        <v>2265300.1619999995</v>
      </c>
      <c r="K19" s="26" t="s">
        <v>65</v>
      </c>
    </row>
    <row r="20" spans="1:24" s="9" customFormat="1" ht="45">
      <c r="B20" s="5">
        <f t="shared" si="0"/>
        <v>14</v>
      </c>
      <c r="C20" s="26" t="s">
        <v>58</v>
      </c>
      <c r="D20" s="26" t="s">
        <v>63</v>
      </c>
      <c r="E20" s="3" t="s">
        <v>26</v>
      </c>
      <c r="F20" s="23">
        <v>23</v>
      </c>
      <c r="G20" s="23">
        <f t="shared" si="1"/>
        <v>23</v>
      </c>
      <c r="H20" s="29">
        <v>126638.32</v>
      </c>
      <c r="I20" s="35">
        <f t="shared" si="2"/>
        <v>2912681.3600000003</v>
      </c>
      <c r="J20" s="4">
        <f t="shared" si="3"/>
        <v>3436964.0048000002</v>
      </c>
      <c r="K20" s="26" t="s">
        <v>65</v>
      </c>
    </row>
    <row r="21" spans="1:24" s="9" customFormat="1" ht="45">
      <c r="B21" s="5">
        <f t="shared" si="0"/>
        <v>15</v>
      </c>
      <c r="C21" s="1" t="s">
        <v>45</v>
      </c>
      <c r="D21" s="1" t="s">
        <v>46</v>
      </c>
      <c r="E21" s="3" t="s">
        <v>26</v>
      </c>
      <c r="F21" s="23">
        <v>140</v>
      </c>
      <c r="G21" s="23">
        <f t="shared" si="1"/>
        <v>140</v>
      </c>
      <c r="H21" s="28">
        <v>11265.06</v>
      </c>
      <c r="I21" s="35">
        <f>H21*G21</f>
        <v>1577108.4</v>
      </c>
      <c r="J21" s="4">
        <f t="shared" si="3"/>
        <v>1860987.9119999998</v>
      </c>
      <c r="K21" s="26" t="s">
        <v>65</v>
      </c>
    </row>
    <row r="22" spans="1:24">
      <c r="A22" s="9"/>
      <c r="B22" s="14"/>
      <c r="C22" s="15"/>
      <c r="D22" s="15"/>
      <c r="E22" s="16"/>
      <c r="F22" s="16"/>
      <c r="G22" s="16"/>
      <c r="H22" s="17"/>
      <c r="I22" s="18">
        <f>SUM($I$7:$I$21)</f>
        <v>23916521.709999993</v>
      </c>
      <c r="J22" s="18">
        <f>SUM(J7:J21)</f>
        <v>28221495.617800001</v>
      </c>
      <c r="K22" s="9"/>
      <c r="L22" s="9"/>
      <c r="M22" s="9"/>
      <c r="N22" s="9"/>
      <c r="O22" s="9"/>
      <c r="P22" s="9"/>
      <c r="Q22" s="9"/>
      <c r="R22" s="9"/>
      <c r="S22" s="9"/>
      <c r="X22" s="9"/>
    </row>
    <row r="23" spans="1:24">
      <c r="A23" s="9"/>
      <c r="B23" s="13"/>
      <c r="C23" s="2"/>
      <c r="D23" s="2"/>
      <c r="E23" s="13"/>
      <c r="F23" s="13"/>
      <c r="G23" s="30"/>
      <c r="H23" s="13"/>
      <c r="I23" s="13" t="s">
        <v>10</v>
      </c>
      <c r="J23" s="22">
        <f>J22-I22</f>
        <v>4304973.9078000076</v>
      </c>
      <c r="K23" s="9"/>
      <c r="L23" s="9"/>
      <c r="M23" s="9"/>
      <c r="N23" s="9"/>
      <c r="O23" s="9"/>
      <c r="P23" s="9"/>
      <c r="Q23" s="9"/>
      <c r="R23" s="9"/>
      <c r="S23" s="9"/>
      <c r="X23" s="9"/>
    </row>
    <row r="24" spans="1:24">
      <c r="A24" s="9"/>
      <c r="B24" s="54" t="s">
        <v>67</v>
      </c>
      <c r="C24" s="54"/>
      <c r="D24" s="54"/>
      <c r="E24" s="54"/>
      <c r="F24" s="54"/>
      <c r="G24" s="54"/>
      <c r="H24" s="54"/>
      <c r="I24" s="54"/>
      <c r="J24" s="54"/>
      <c r="K24" s="9"/>
      <c r="L24" s="9"/>
      <c r="M24" s="9"/>
      <c r="N24" s="9"/>
      <c r="O24" s="9"/>
      <c r="P24" s="9"/>
      <c r="Q24" s="9"/>
      <c r="R24" s="9"/>
      <c r="S24" s="9"/>
      <c r="X24" s="9"/>
    </row>
    <row r="25" spans="1:24" s="9" customFormat="1">
      <c r="B25" s="53" t="s">
        <v>2</v>
      </c>
      <c r="C25" s="53"/>
      <c r="D25" s="53"/>
      <c r="E25" s="53"/>
      <c r="F25" s="53"/>
      <c r="G25" s="53"/>
      <c r="H25" s="53"/>
      <c r="I25" s="53"/>
      <c r="J25" s="53"/>
    </row>
    <row r="26" spans="1:24" s="9" customFormat="1" ht="39" customHeight="1">
      <c r="B26" s="33" t="s">
        <v>52</v>
      </c>
      <c r="C26" s="46" t="s">
        <v>60</v>
      </c>
      <c r="D26" s="47"/>
      <c r="E26" s="47"/>
      <c r="F26" s="47"/>
      <c r="G26" s="47"/>
      <c r="H26" s="47"/>
      <c r="I26" s="47"/>
      <c r="J26" s="48"/>
    </row>
    <row r="27" spans="1:24" ht="33" customHeight="1">
      <c r="B27" s="34" t="s">
        <v>50</v>
      </c>
      <c r="C27" s="43" t="s">
        <v>47</v>
      </c>
      <c r="D27" s="44"/>
      <c r="E27" s="44"/>
      <c r="F27" s="44"/>
      <c r="G27" s="44"/>
      <c r="H27" s="44"/>
      <c r="I27" s="44"/>
      <c r="J27" s="45"/>
    </row>
    <row r="28" spans="1:24" ht="110.25" customHeight="1">
      <c r="B28" s="31" t="s">
        <v>3</v>
      </c>
      <c r="C28" s="40" t="s">
        <v>64</v>
      </c>
      <c r="D28" s="41"/>
      <c r="E28" s="41"/>
      <c r="F28" s="41"/>
      <c r="G28" s="41"/>
      <c r="H28" s="41"/>
      <c r="I28" s="41"/>
      <c r="J28" s="42"/>
      <c r="K28" s="2"/>
      <c r="L28" s="2"/>
      <c r="M28" s="2"/>
      <c r="N28" s="2"/>
      <c r="O28" s="2"/>
    </row>
    <row r="29" spans="1:24" ht="46.5" customHeight="1">
      <c r="A29" s="9"/>
      <c r="B29" s="32" t="s">
        <v>51</v>
      </c>
      <c r="C29" s="43" t="s">
        <v>48</v>
      </c>
      <c r="D29" s="44"/>
      <c r="E29" s="44"/>
      <c r="F29" s="44"/>
      <c r="G29" s="44"/>
      <c r="H29" s="44"/>
      <c r="I29" s="44"/>
      <c r="J29" s="45"/>
    </row>
    <row r="30" spans="1:24" ht="15" customHeight="1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spans="1:24" ht="15" customHeight="1">
      <c r="B31" s="24"/>
      <c r="C31" s="9"/>
      <c r="D31" s="25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X31" s="9"/>
    </row>
    <row r="32" spans="1:24">
      <c r="A32" s="9"/>
      <c r="B32" s="24"/>
      <c r="C32" s="9"/>
      <c r="D32" s="25"/>
      <c r="E32" s="9"/>
      <c r="F32" s="9"/>
      <c r="G32" s="9"/>
      <c r="H32" s="9"/>
      <c r="I32" s="9"/>
      <c r="J32" s="9"/>
    </row>
  </sheetData>
  <mergeCells count="16">
    <mergeCell ref="C28:J28"/>
    <mergeCell ref="C29:J29"/>
    <mergeCell ref="C26:J26"/>
    <mergeCell ref="K4:K5"/>
    <mergeCell ref="I4:I5"/>
    <mergeCell ref="H4:H5"/>
    <mergeCell ref="B25:J25"/>
    <mergeCell ref="C27:J27"/>
    <mergeCell ref="B24:J24"/>
    <mergeCell ref="B2:J2"/>
    <mergeCell ref="B4:B5"/>
    <mergeCell ref="C4:C5"/>
    <mergeCell ref="J4:J5"/>
    <mergeCell ref="D4:D5"/>
    <mergeCell ref="E4:E5"/>
    <mergeCell ref="F4:G4"/>
  </mergeCells>
  <pageMargins left="0" right="0" top="0" bottom="0" header="0.31496062992125984" footer="0.31496062992125984"/>
  <pageSetup paperSize="9" scale="49" orientation="landscape" r:id="rId1"/>
  <headerFooter>
    <oddFooter>&amp;C&amp;P</oddFooter>
  </headerFooter>
  <rowBreaks count="1" manualBreakCount="1">
    <brk id="2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0" t="s">
        <v>13</v>
      </c>
      <c r="B5" t="e">
        <f>XLR_ERRNAME</f>
        <v>#NAME?</v>
      </c>
    </row>
    <row r="6" spans="1:19">
      <c r="A6" t="s">
        <v>14</v>
      </c>
      <c r="B6">
        <v>7098</v>
      </c>
      <c r="C6" s="21" t="s">
        <v>15</v>
      </c>
      <c r="D6">
        <v>4861</v>
      </c>
      <c r="E6" s="21" t="s">
        <v>16</v>
      </c>
      <c r="F6" s="21" t="s">
        <v>17</v>
      </c>
      <c r="G6" s="21" t="s">
        <v>18</v>
      </c>
      <c r="H6" s="21" t="s">
        <v>18</v>
      </c>
      <c r="I6" s="21" t="s">
        <v>18</v>
      </c>
      <c r="J6" s="21" t="s">
        <v>16</v>
      </c>
      <c r="K6" s="21" t="s">
        <v>19</v>
      </c>
      <c r="L6" s="21" t="s">
        <v>20</v>
      </c>
      <c r="M6" s="21" t="s">
        <v>21</v>
      </c>
      <c r="N6" s="21" t="s">
        <v>18</v>
      </c>
      <c r="O6">
        <v>1051</v>
      </c>
      <c r="P6" s="21" t="s">
        <v>22</v>
      </c>
      <c r="Q6">
        <v>0</v>
      </c>
      <c r="R6" s="21" t="s">
        <v>18</v>
      </c>
      <c r="S6" s="21" t="s">
        <v>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Фаррахова Эльвера Римовна</cp:lastModifiedBy>
  <cp:lastPrinted>2014-12-19T06:26:59Z</cp:lastPrinted>
  <dcterms:created xsi:type="dcterms:W3CDTF">2013-12-19T08:11:42Z</dcterms:created>
  <dcterms:modified xsi:type="dcterms:W3CDTF">2015-05-05T06:27:13Z</dcterms:modified>
</cp:coreProperties>
</file>