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0635" windowHeight="96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Лист1!$A$1:$N$26</definedName>
  </definedNames>
  <calcPr calcId="124519"/>
</workbook>
</file>

<file path=xl/calcChain.xml><?xml version="1.0" encoding="utf-8"?>
<calcChain xmlns="http://schemas.openxmlformats.org/spreadsheetml/2006/main">
  <c r="H8" i="1"/>
  <c r="J8" s="1"/>
  <c r="K8" s="1"/>
  <c r="H9"/>
  <c r="J9"/>
  <c r="K9" s="1"/>
  <c r="H10"/>
  <c r="J10" s="1"/>
  <c r="K10" s="1"/>
  <c r="H11"/>
  <c r="J11"/>
  <c r="K11" s="1"/>
  <c r="H7"/>
  <c r="J7" s="1"/>
  <c r="J12" l="1"/>
  <c r="K7"/>
  <c r="K12" s="1"/>
  <c r="J13" s="1"/>
</calcChain>
</file>

<file path=xl/sharedStrings.xml><?xml version="1.0" encoding="utf-8"?>
<sst xmlns="http://schemas.openxmlformats.org/spreadsheetml/2006/main" count="57" uniqueCount="51">
  <si>
    <t>СПЕЦИФИКАЦИЯ</t>
  </si>
  <si>
    <t>ЛОТ №</t>
  </si>
  <si>
    <t>№ п.п.</t>
  </si>
  <si>
    <t>Код продукта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</si>
  <si>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</si>
  <si>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</si>
  <si>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</si>
  <si>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</si>
  <si>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рубkи РФ</t>
  </si>
  <si>
    <t>Адрес поставки</t>
  </si>
  <si>
    <t>2 кв.</t>
  </si>
  <si>
    <t>3 кв.</t>
  </si>
  <si>
    <t>Кол-во</t>
  </si>
  <si>
    <t>БАТАРЕЯ АККУМУЛЯТОРОВ 6GFM-100X</t>
  </si>
  <si>
    <t>шт</t>
  </si>
  <si>
    <t>БАТАРЕЯ АККУМУЛЯТОРОВ 6GFM-125X</t>
  </si>
  <si>
    <t>БАТАРЕЯ АККУМУЛЯТОРОВ 6GFM-38X</t>
  </si>
  <si>
    <t>БАТАРЕЯ АККУМУЛЯТОРОВ 6GFM-65X</t>
  </si>
  <si>
    <t>СТЕЛЛАЖ АККУМУЛЯТОРНЫЙ 6GFM-100X</t>
  </si>
  <si>
    <t>Объем может быть изменен на 30% без изменения стоимости единицы</t>
  </si>
  <si>
    <t>Требуемые сроки поставки:</t>
  </si>
  <si>
    <t>Условия доставки: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</si>
  <si>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</si>
  <si>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</si>
  <si>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</si>
  <si>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Контактное лицо по тех. Вопросам</t>
  </si>
  <si>
    <t>Стеллаж аккумуляторный для АКБ под батарею на 48 вольт ёмкостью до 125 А/ч под Coslight, габариты стеллажа: 670(Д) х 590(Г) х 451(В)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</si>
  <si>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100 А/ч; габариты - 528(Д) х 125(Ш) х 232(В); количество циклов D.O.D. 60% - 450; срок службы (при t= +20°С) не менее 10 лет; положительный электрод решетчатый плоский Pb-Ca-Sn, комплект перемычек.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</si>
  <si>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125 А/ч; габариты - 670(Д) х 590(Г) х 451(В), количество циклов D.O.D. 60% - 450; срок службы (при t= +20°С) не менее 10 лет; положительный электрод решетчатый плоский Pb-Ca-Sn, комплект перемычек.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</si>
  <si>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38 А/ч; габариты - 275(Д) х 104(Ш) х 214(В), количество циклов D.O.D. 60% - 450; срок службы (при t= +20°С) не менее 10 лет; положительный электрод решетчатый плоский Pb-Ca-Sn, комплект перемычек.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</si>
  <si>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65 А/ч; габариты - 350(Д) х 125(Ш) х 226(В), количество циклов D.O.D. 60% - 450; срок службы (при t= +20°С) не менее 10 лет; положительный электрод решетчатый плоский Pb-Ca-Sn, комплект перемычек.</t>
  </si>
  <si>
    <t xml:space="preserve">итого </t>
  </si>
  <si>
    <t>потребность</t>
  </si>
  <si>
    <t xml:space="preserve"> Гарантийные обязательства - 24 месяцев</t>
  </si>
  <si>
    <t>Хайруллин Р.Х.     8-347-250-66-85  8-901-813-93-64     r.hairullin@bashtel.ru</t>
  </si>
  <si>
    <t>Республика Башкортостан, г. Уфа, ул. Каспийская, 14 конт. лицо Иксанова Ф.С.                               8-905-352-77-79</t>
  </si>
  <si>
    <t>Республика Башкортостан, г.Уфа, ул. Каспийская 14 Иксанова Ф.С. 8-905-352-77-79</t>
  </si>
  <si>
    <t>в том числе НДС</t>
  </si>
  <si>
    <t>2 квартал до 30 Мая 2014 года;  3 квартал до 31 июля 2014года.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</si>
  <si>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</si>
  <si>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</si>
  <si>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</si>
  <si>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</si>
  <si>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 (декларация соотвествия)</t>
  </si>
  <si>
    <t>Инициатор закупки</t>
  </si>
  <si>
    <t xml:space="preserve"> Яппарова Р.Д. тел.: (347) 221-56-62;  8-901-817-39-50 эл.почта r.yapparova@bashtel.ru
</t>
  </si>
  <si>
    <t>приложение 1.1</t>
  </si>
  <si>
    <t>гл.энергетик</t>
  </si>
  <si>
    <t>Предельная стоимость лота составляет 6 964 360,00 руб. (с НДС)</t>
  </si>
  <si>
    <t>поставка  батарей аккумуляторов, аккумуляторных стеллажей</t>
  </si>
  <si>
    <t>PI02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</si>
</sst>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i/>
      <sz val="10"/>
      <name val="Arial Cyr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1" xfId="0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0" xfId="0" applyFont="1" applyBorder="1" applyAlignment="1"/>
    <xf numFmtId="0" fontId="0" fillId="0" borderId="6" xfId="0" applyFont="1" applyBorder="1" applyAlignment="1"/>
    <xf numFmtId="165" fontId="0" fillId="0" borderId="1" xfId="0" applyNumberForma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view="pageBreakPreview" topLeftCell="A10" zoomScale="85" zoomScaleSheetLayoutView="85" workbookViewId="0">
      <selection activeCell="D19" sqref="D19:L19"/>
    </sheetView>
  </sheetViews>
  <sheetFormatPr defaultRowHeight="15"/>
  <cols>
    <col min="3" max="3" width="46.42578125" customWidth="1"/>
    <col min="4" max="4" width="37" customWidth="1"/>
    <col min="5" max="8" width="9.140625" style="16"/>
    <col min="9" max="9" width="13.28515625" style="16" customWidth="1"/>
    <col min="10" max="10" width="14.28515625" style="16" customWidth="1"/>
    <col min="11" max="11" width="14.140625" style="23" customWidth="1"/>
    <col min="12" max="12" width="19.7109375" style="16" bestFit="1" customWidth="1"/>
    <col min="13" max="13" width="1.140625" customWidth="1"/>
    <col min="14" max="14" width="9.140625" hidden="1" customWidth="1"/>
  </cols>
  <sheetData>
    <row r="1" spans="1:18">
      <c r="K1" s="23" t="s">
        <v>46</v>
      </c>
    </row>
    <row r="2" spans="1:18" ht="18.75" customHeight="1"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8">
      <c r="B3" t="s">
        <v>1</v>
      </c>
      <c r="C3" s="7">
        <v>3069</v>
      </c>
      <c r="D3" t="s">
        <v>49</v>
      </c>
      <c r="I3" s="16" t="s">
        <v>47</v>
      </c>
      <c r="L3" s="16" t="s">
        <v>50</v>
      </c>
      <c r="M3" s="5"/>
    </row>
    <row r="4" spans="1:18" ht="15" customHeight="1">
      <c r="B4" s="41" t="s">
        <v>2</v>
      </c>
      <c r="C4" s="41" t="s">
        <v>3</v>
      </c>
      <c r="D4" s="41" t="s">
        <v>4</v>
      </c>
      <c r="E4" s="41" t="s">
        <v>5</v>
      </c>
      <c r="F4" s="42" t="s">
        <v>32</v>
      </c>
      <c r="G4" s="42"/>
      <c r="H4" s="42"/>
      <c r="I4" s="46" t="s">
        <v>6</v>
      </c>
      <c r="J4" s="44" t="s">
        <v>7</v>
      </c>
      <c r="K4" s="43" t="s">
        <v>8</v>
      </c>
      <c r="L4" s="41" t="s">
        <v>9</v>
      </c>
      <c r="M4" s="5"/>
    </row>
    <row r="5" spans="1:18" ht="84" customHeight="1">
      <c r="A5" s="4"/>
      <c r="B5" s="41"/>
      <c r="C5" s="41"/>
      <c r="D5" s="41"/>
      <c r="E5" s="41"/>
      <c r="F5" s="12" t="s">
        <v>10</v>
      </c>
      <c r="G5" s="12" t="s">
        <v>11</v>
      </c>
      <c r="H5" s="12" t="s">
        <v>12</v>
      </c>
      <c r="I5" s="47"/>
      <c r="J5" s="45"/>
      <c r="K5" s="43"/>
      <c r="L5" s="41"/>
      <c r="M5" s="4"/>
      <c r="N5" s="4"/>
      <c r="O5" s="4"/>
      <c r="P5" s="4"/>
      <c r="Q5" s="4"/>
      <c r="R5" s="4"/>
    </row>
    <row r="6" spans="1:18">
      <c r="B6" s="1">
        <v>1</v>
      </c>
      <c r="C6" s="1">
        <v>2</v>
      </c>
      <c r="D6" s="1">
        <v>3</v>
      </c>
      <c r="E6" s="17">
        <v>4</v>
      </c>
      <c r="F6" s="17">
        <v>6</v>
      </c>
      <c r="G6" s="17">
        <v>7</v>
      </c>
      <c r="H6" s="17">
        <v>9</v>
      </c>
      <c r="I6" s="17">
        <v>10</v>
      </c>
      <c r="J6" s="17">
        <v>11</v>
      </c>
      <c r="K6" s="24">
        <v>12</v>
      </c>
      <c r="L6" s="17">
        <v>14</v>
      </c>
    </row>
    <row r="7" spans="1:18" s="8" customFormat="1" ht="165" customHeight="1">
      <c r="B7" s="6">
        <v>1</v>
      </c>
      <c r="C7" s="2" t="s">
        <v>13</v>
      </c>
      <c r="D7" s="11" t="s">
        <v>27</v>
      </c>
      <c r="E7" s="17" t="s">
        <v>14</v>
      </c>
      <c r="F7" s="17">
        <v>200</v>
      </c>
      <c r="G7" s="17">
        <v>60</v>
      </c>
      <c r="H7" s="18">
        <f>F7+G7</f>
        <v>260</v>
      </c>
      <c r="I7" s="21">
        <v>9750</v>
      </c>
      <c r="J7" s="21">
        <f>H7*I7</f>
        <v>2535000</v>
      </c>
      <c r="K7" s="24">
        <f>J7*1.18</f>
        <v>2991300</v>
      </c>
      <c r="L7" s="53" t="s">
        <v>35</v>
      </c>
    </row>
    <row r="8" spans="1:18" s="8" customFormat="1" ht="171.75" customHeight="1">
      <c r="B8" s="6">
        <v>2</v>
      </c>
      <c r="C8" s="2" t="s">
        <v>15</v>
      </c>
      <c r="D8" s="11" t="s">
        <v>28</v>
      </c>
      <c r="E8" s="17" t="s">
        <v>14</v>
      </c>
      <c r="F8" s="17">
        <v>18</v>
      </c>
      <c r="G8" s="17">
        <v>14</v>
      </c>
      <c r="H8" s="18">
        <f>F8+G8</f>
        <v>32</v>
      </c>
      <c r="I8" s="21">
        <v>12500</v>
      </c>
      <c r="J8" s="21">
        <f>H8*I8</f>
        <v>400000</v>
      </c>
      <c r="K8" s="24">
        <f>J8*1.18</f>
        <v>472000</v>
      </c>
      <c r="L8" s="54"/>
    </row>
    <row r="9" spans="1:18" s="8" customFormat="1" ht="165">
      <c r="B9" s="6">
        <v>3</v>
      </c>
      <c r="C9" s="2" t="s">
        <v>16</v>
      </c>
      <c r="D9" s="10" t="s">
        <v>29</v>
      </c>
      <c r="E9" s="17" t="s">
        <v>14</v>
      </c>
      <c r="F9" s="17">
        <v>54</v>
      </c>
      <c r="G9" s="17">
        <v>42</v>
      </c>
      <c r="H9" s="18">
        <f>F9+G9</f>
        <v>96</v>
      </c>
      <c r="I9" s="21">
        <v>4500</v>
      </c>
      <c r="J9" s="21">
        <f>H9*I9</f>
        <v>432000</v>
      </c>
      <c r="K9" s="24">
        <f>J9*1.18</f>
        <v>509760</v>
      </c>
      <c r="L9" s="55"/>
    </row>
    <row r="10" spans="1:18" s="8" customFormat="1" ht="164.25" customHeight="1">
      <c r="B10" s="6">
        <v>5</v>
      </c>
      <c r="C10" s="2" t="s">
        <v>17</v>
      </c>
      <c r="D10" s="11" t="s">
        <v>30</v>
      </c>
      <c r="E10" s="17" t="s">
        <v>14</v>
      </c>
      <c r="F10" s="17">
        <v>160</v>
      </c>
      <c r="G10" s="17">
        <v>146</v>
      </c>
      <c r="H10" s="18">
        <f>F10+G10</f>
        <v>306</v>
      </c>
      <c r="I10" s="21">
        <v>7500</v>
      </c>
      <c r="J10" s="21">
        <f>H10*I10</f>
        <v>2295000</v>
      </c>
      <c r="K10" s="24">
        <f>J10*1.18</f>
        <v>2708100</v>
      </c>
      <c r="L10" s="53" t="s">
        <v>35</v>
      </c>
    </row>
    <row r="11" spans="1:18" s="8" customFormat="1" ht="69.75" customHeight="1">
      <c r="B11" s="6">
        <v>6</v>
      </c>
      <c r="C11" s="2" t="s">
        <v>18</v>
      </c>
      <c r="D11" s="9" t="s">
        <v>26</v>
      </c>
      <c r="E11" s="17" t="s">
        <v>14</v>
      </c>
      <c r="F11" s="17">
        <v>16</v>
      </c>
      <c r="G11" s="17">
        <v>8</v>
      </c>
      <c r="H11" s="18">
        <f>F11+G11</f>
        <v>24</v>
      </c>
      <c r="I11" s="21">
        <v>10000</v>
      </c>
      <c r="J11" s="33">
        <f>H11*I11</f>
        <v>240000</v>
      </c>
      <c r="K11" s="24">
        <f>J11*1.18</f>
        <v>283200</v>
      </c>
      <c r="L11" s="55"/>
    </row>
    <row r="12" spans="1:18" s="8" customFormat="1">
      <c r="B12" s="13"/>
      <c r="C12" s="14"/>
      <c r="D12" s="15"/>
      <c r="E12" s="19"/>
      <c r="F12" s="19"/>
      <c r="G12" s="19"/>
      <c r="H12" s="20"/>
      <c r="I12" s="25" t="s">
        <v>31</v>
      </c>
      <c r="J12" s="21">
        <f>SUM(J7:J11)</f>
        <v>5902000</v>
      </c>
      <c r="K12" s="24">
        <f>SUM(K7:K11)</f>
        <v>6964360</v>
      </c>
      <c r="L12" s="22"/>
    </row>
    <row r="13" spans="1:18" s="8" customFormat="1" ht="30">
      <c r="B13" s="13"/>
      <c r="C13" s="14"/>
      <c r="D13" s="15"/>
      <c r="E13" s="19"/>
      <c r="F13" s="19"/>
      <c r="G13" s="19"/>
      <c r="H13" s="20"/>
      <c r="I13" s="25" t="s">
        <v>37</v>
      </c>
      <c r="J13" s="21">
        <f>K12-J12</f>
        <v>1062360</v>
      </c>
      <c r="K13" s="26"/>
      <c r="L13" s="22"/>
    </row>
    <row r="14" spans="1:18">
      <c r="B14" s="64" t="s">
        <v>48</v>
      </c>
      <c r="C14" s="65"/>
      <c r="D14" s="65"/>
      <c r="E14" s="65"/>
      <c r="F14" s="65"/>
      <c r="G14" s="65"/>
      <c r="H14" s="65"/>
      <c r="I14" s="65"/>
      <c r="J14" s="65"/>
      <c r="K14" s="65"/>
      <c r="L14" s="66"/>
      <c r="N14" s="3"/>
      <c r="O14" s="3"/>
      <c r="P14" s="3"/>
      <c r="Q14" s="3"/>
      <c r="R14" s="3"/>
    </row>
    <row r="15" spans="1:18">
      <c r="B15" s="36" t="s">
        <v>19</v>
      </c>
      <c r="C15" s="37"/>
      <c r="D15" s="37"/>
      <c r="E15" s="37"/>
      <c r="F15" s="37"/>
      <c r="G15" s="37"/>
      <c r="H15" s="37"/>
      <c r="I15" s="37"/>
      <c r="J15" s="37"/>
      <c r="K15" s="37"/>
      <c r="L15" s="38"/>
    </row>
    <row r="16" spans="1:18">
      <c r="B16" s="35" t="s">
        <v>20</v>
      </c>
      <c r="C16" s="35"/>
      <c r="D16" s="39" t="s">
        <v>38</v>
      </c>
      <c r="E16" s="39"/>
      <c r="F16" s="39"/>
      <c r="G16" s="39"/>
      <c r="H16" s="39"/>
      <c r="I16" s="39"/>
      <c r="J16" s="39"/>
      <c r="K16" s="39"/>
      <c r="L16" s="39"/>
    </row>
    <row r="17" spans="2:14">
      <c r="B17" s="35" t="s">
        <v>21</v>
      </c>
      <c r="C17" s="35"/>
      <c r="D17" s="39" t="s">
        <v>36</v>
      </c>
      <c r="E17" s="39"/>
      <c r="F17" s="39"/>
      <c r="G17" s="39"/>
      <c r="H17" s="39"/>
      <c r="I17" s="39"/>
      <c r="J17" s="39"/>
      <c r="K17" s="39"/>
      <c r="L17" s="39"/>
    </row>
    <row r="18" spans="2:14">
      <c r="B18" s="35" t="s">
        <v>22</v>
      </c>
      <c r="C18" s="35"/>
      <c r="D18" s="40" t="s">
        <v>23</v>
      </c>
      <c r="E18" s="40"/>
      <c r="F18" s="40"/>
      <c r="G18" s="40"/>
      <c r="H18" s="40"/>
      <c r="I18" s="40"/>
      <c r="J18" s="40"/>
      <c r="K18" s="40"/>
      <c r="L18" s="40"/>
      <c r="M18" s="3"/>
    </row>
    <row r="19" spans="2:14">
      <c r="B19" s="35" t="s">
        <v>24</v>
      </c>
      <c r="C19" s="35"/>
      <c r="D19" s="50" t="s">
        <v>33</v>
      </c>
      <c r="E19" s="51"/>
      <c r="F19" s="51"/>
      <c r="G19" s="51"/>
      <c r="H19" s="51"/>
      <c r="I19" s="51"/>
      <c r="J19" s="51"/>
      <c r="K19" s="51"/>
      <c r="L19" s="52"/>
    </row>
    <row r="20" spans="2:14">
      <c r="B20" s="60" t="s">
        <v>24</v>
      </c>
      <c r="C20" s="61"/>
      <c r="D20" s="27" t="s">
        <v>39</v>
      </c>
      <c r="E20" s="28"/>
      <c r="F20" s="28"/>
      <c r="G20" s="28"/>
      <c r="H20" s="28"/>
      <c r="I20" s="28"/>
      <c r="J20" s="28"/>
      <c r="K20" s="28"/>
      <c r="L20" s="29"/>
      <c r="M20" s="28"/>
      <c r="N20" s="29"/>
    </row>
    <row r="21" spans="2:14">
      <c r="B21" s="62"/>
      <c r="C21" s="63"/>
      <c r="D21" s="30" t="s">
        <v>40</v>
      </c>
      <c r="E21" s="31"/>
      <c r="F21" s="31"/>
      <c r="G21" s="31"/>
      <c r="H21" s="31"/>
      <c r="I21" s="31"/>
      <c r="J21" s="31"/>
      <c r="K21" s="31"/>
      <c r="L21" s="32"/>
      <c r="M21" s="31"/>
      <c r="N21" s="32"/>
    </row>
    <row r="22" spans="2:14">
      <c r="B22" s="62"/>
      <c r="C22" s="63"/>
      <c r="D22" s="30" t="s">
        <v>41</v>
      </c>
      <c r="E22" s="31"/>
      <c r="F22" s="31"/>
      <c r="G22" s="31"/>
      <c r="H22" s="31"/>
      <c r="I22" s="31"/>
      <c r="J22" s="31"/>
      <c r="K22" s="31"/>
      <c r="L22" s="32"/>
      <c r="M22" s="31"/>
      <c r="N22" s="32"/>
    </row>
    <row r="23" spans="2:14">
      <c r="B23" s="62"/>
      <c r="C23" s="63"/>
      <c r="D23" s="30" t="s">
        <v>42</v>
      </c>
      <c r="E23" s="31"/>
      <c r="F23" s="31"/>
      <c r="G23" s="31"/>
      <c r="H23" s="31"/>
      <c r="I23" s="31"/>
      <c r="J23" s="31"/>
      <c r="K23" s="31"/>
      <c r="L23" s="32"/>
      <c r="M23" s="31"/>
      <c r="N23" s="32"/>
    </row>
    <row r="24" spans="2:14">
      <c r="B24" s="62"/>
      <c r="C24" s="63"/>
      <c r="D24" s="30" t="s">
        <v>43</v>
      </c>
      <c r="E24" s="31"/>
      <c r="F24" s="31"/>
      <c r="G24" s="31"/>
      <c r="H24" s="31"/>
      <c r="I24" s="31"/>
      <c r="J24" s="31"/>
      <c r="K24" s="31"/>
      <c r="L24" s="32"/>
      <c r="M24" s="31"/>
      <c r="N24" s="32"/>
    </row>
    <row r="25" spans="2:14">
      <c r="B25" s="56" t="s">
        <v>44</v>
      </c>
      <c r="C25" s="57"/>
      <c r="D25" s="58" t="s">
        <v>45</v>
      </c>
      <c r="E25" s="59"/>
      <c r="F25" s="59"/>
      <c r="G25" s="59"/>
      <c r="H25" s="59"/>
      <c r="I25" s="59"/>
      <c r="J25" s="59"/>
      <c r="K25" s="59"/>
      <c r="L25" s="59"/>
      <c r="M25" s="59"/>
      <c r="N25" s="59"/>
    </row>
    <row r="26" spans="2:14">
      <c r="B26" s="48" t="s">
        <v>25</v>
      </c>
      <c r="C26" s="49"/>
      <c r="D26" s="50" t="s">
        <v>34</v>
      </c>
      <c r="E26" s="51"/>
      <c r="F26" s="51"/>
      <c r="G26" s="51"/>
      <c r="H26" s="51"/>
      <c r="I26" s="51"/>
      <c r="J26" s="51"/>
      <c r="K26" s="51"/>
      <c r="L26" s="52"/>
    </row>
  </sheetData>
  <mergeCells count="27">
    <mergeCell ref="I4:I5"/>
    <mergeCell ref="B26:C26"/>
    <mergeCell ref="B19:C19"/>
    <mergeCell ref="D19:L19"/>
    <mergeCell ref="L7:L9"/>
    <mergeCell ref="L10:L11"/>
    <mergeCell ref="B25:C25"/>
    <mergeCell ref="D25:N25"/>
    <mergeCell ref="B20:C24"/>
    <mergeCell ref="D26:L26"/>
    <mergeCell ref="B14:L14"/>
    <mergeCell ref="B2:L2"/>
    <mergeCell ref="B18:C18"/>
    <mergeCell ref="B16:C16"/>
    <mergeCell ref="B17:C17"/>
    <mergeCell ref="B15:L15"/>
    <mergeCell ref="D16:L16"/>
    <mergeCell ref="D17:L17"/>
    <mergeCell ref="D18:L18"/>
    <mergeCell ref="B4:B5"/>
    <mergeCell ref="C4:C5"/>
    <mergeCell ref="L4:L5"/>
    <mergeCell ref="D4:D5"/>
    <mergeCell ref="E4:E5"/>
    <mergeCell ref="F4:H4"/>
    <mergeCell ref="K4:K5"/>
    <mergeCell ref="J4:J5"/>
  </mergeCells>
  <phoneticPr fontId="6" type="noConversion"/>
  <pageMargins left="0.31496062992125984" right="0.31496062992125984" top="0.55118110236220474" bottom="0.35433070866141736" header="0.31496062992125984" footer="0.31496062992125984"/>
  <pageSetup paperSize="9" scale="70" fitToHeight="0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2014-01-21T02:49:58Z</cp:lastPrinted>
  <dcterms:created xsi:type="dcterms:W3CDTF">2014-01-20T11:11:56Z</dcterms:created>
  <dcterms:modified xsi:type="dcterms:W3CDTF">2014-01-27T10:48:58Z</dcterms:modified>
</cp:coreProperties>
</file>