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Оптические усилители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52511" iterateDelta="1E-4"/>
</workbook>
</file>

<file path=xl/calcChain.xml><?xml version="1.0" encoding="utf-8"?>
<calcChain xmlns="http://schemas.openxmlformats.org/spreadsheetml/2006/main">
  <c r="M10" i="1" l="1"/>
  <c r="N11" i="1" l="1"/>
  <c r="D28" i="1" l="1"/>
  <c r="D27" i="1"/>
  <c r="D26" i="1"/>
  <c r="O8" i="1"/>
  <c r="O9" i="1"/>
  <c r="O10" i="1"/>
  <c r="O11" i="1" s="1"/>
  <c r="O7" i="1"/>
  <c r="O12" i="1" l="1"/>
  <c r="B10" i="1"/>
  <c r="B9" i="1"/>
  <c r="B8" i="1"/>
  <c r="B7" i="1"/>
  <c r="B5" i="2"/>
</calcChain>
</file>

<file path=xl/sharedStrings.xml><?xml version="1.0" encoding="utf-8"?>
<sst xmlns="http://schemas.openxmlformats.org/spreadsheetml/2006/main" count="75" uniqueCount="65">
  <si>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</si>
  <si>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</si>
  <si>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</si>
  <si>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</si>
  <si>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</si>
  <si>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</si>
  <si>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</si>
  <si>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</si>
  <si>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</si>
  <si>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</si>
  <si>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</si>
  <si>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</si>
  <si>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</si>
  <si>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</si>
  <si>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</si>
  <si>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</si>
  <si>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</si>
  <si>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</si>
  <si>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</si>
  <si>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</si>
  <si>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</si>
  <si>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</si>
  <si>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</si>
  <si>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</si>
  <si>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</si>
  <si>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</si>
  <si>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</si>
  <si>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</si>
  <si>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</si>
  <si>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</si>
  <si>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</si>
  <si>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</si>
  <si>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</si>
  <si>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</si>
  <si>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оптических  усилителей</t>
  </si>
  <si>
    <t>, тел. , эл.почта:</t>
  </si>
  <si>
    <t/>
  </si>
  <si>
    <t>31.12.2015</t>
  </si>
  <si>
    <t>Богомолова Наталья Юрьевна</t>
  </si>
  <si>
    <t>(347)221-57-40</t>
  </si>
  <si>
    <t>nj.bogomolova@bashte</t>
  </si>
  <si>
    <t>Отдел радио и телевидения (ОРиТ)</t>
  </si>
  <si>
    <t>Приложение 1.3</t>
  </si>
  <si>
    <t>39886</t>
  </si>
  <si>
    <t>УСИЛИТЕЛЬ ОПТИЧЕСКИЙ  EAU-1000/16-C2-220/48-IC-BS</t>
  </si>
  <si>
    <t>Оптический усилитель (2 входа, 16 выходов по +17 дБм)</t>
  </si>
  <si>
    <t>шт</t>
  </si>
  <si>
    <t>39891</t>
  </si>
  <si>
    <t>УСИЛИТЕЛЬ ОПТИЧЕСКИЙ  EAU-1000/16-C2-220/48-IC-BS PON</t>
  </si>
  <si>
    <t>Эрбиевый оптический EDFA усилитель  (1000 мВт,30 dBm, в 19" 220/48В, 16 входов PON  мультиплексоров)</t>
  </si>
  <si>
    <t>39887</t>
  </si>
  <si>
    <t>Оптический усилитель (2 входа, 32 выхода по +17 дБм)</t>
  </si>
  <si>
    <t>41919</t>
  </si>
  <si>
    <t>УСИЛИТЕЛЬ ОПТИЧЕСКИЙ  EAU-2000/32-C2-220/48-I(C)-BS PON</t>
  </si>
  <si>
    <t>Эрбиевый оптический EDFA усилитель  (2000 мВт,30 dBm, в 19" 220/48В, 32 входа, PON  мультиплексор)</t>
  </si>
  <si>
    <t>УСИЛИТЕЛЬ ОПТИЧЕСКИЙ  EAU-2000/32-C2-220/48-IC-BS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</si>
  <si>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</si>
  <si>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</si>
  <si>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</si>
  <si>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 xml:space="preserve"> г. Уфа, ул. Касппийская, д.14; Мухаметшина З.Р. 89018173671</t>
  </si>
  <si>
    <t>Предельная сумма лота составляет: 10 711829,49 руб. с НДС.</t>
  </si>
  <si>
    <t>I кв.  до 31 марта 2015 г, II кв. до 01 июня 2015 г, III кв. до 01 сентября 2015 г, IV кв. до 01 ноября 2015 г</t>
  </si>
  <si>
    <t>Начальник отдела радио и телевидения ОАО "Башинформсвязь" - Токтаев Вячеслав Иванович- (347) 221-54-88,    Ведущий инженер отдела отдела радио и телевидения ОАО "Башинформсвязь"  - Гулиев Тимур Абрекович - (347) 221-57-40</t>
  </si>
  <si>
    <t>Республика Башкортостан,  г. Уфа, ул. Каспийская,14 ОАО "Башинформсвязь,         Контактное лицо: заведующая складом Иксанова Флюра Сагитовна или Подгорная Резида Рифгатовна  т. 8-905-352-77-79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</si>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</sst>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0" fillId="0" borderId="1" xfId="0" applyBorder="1"/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9"/>
  <sheetViews>
    <sheetView tabSelected="1" zoomScale="60" zoomScaleNormal="60" workbookViewId="0">
      <selection activeCell="P7" sqref="P7:P1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43.140625" customWidth="1"/>
    <col min="17" max="17" width="3.28515625" customWidth="1"/>
    <col min="27" max="30" width="9.140625" style="11"/>
  </cols>
  <sheetData>
    <row r="1" spans="1:31" x14ac:dyDescent="0.25">
      <c r="P1" s="20" t="s">
        <v>64</v>
      </c>
    </row>
    <row r="2" spans="1:31" x14ac:dyDescent="0.25"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1" x14ac:dyDescent="0.25">
      <c r="B3" t="s">
        <v>26</v>
      </c>
      <c r="C3" s="11" t="s">
        <v>34</v>
      </c>
      <c r="D3" s="24"/>
      <c r="E3" s="24"/>
      <c r="F3" s="23" t="s">
        <v>41</v>
      </c>
      <c r="H3" s="23"/>
      <c r="P3" s="20"/>
      <c r="Q3" s="3"/>
    </row>
    <row r="4" spans="1:31" s="12" customFormat="1" x14ac:dyDescent="0.25">
      <c r="B4" s="50" t="s">
        <v>0</v>
      </c>
      <c r="C4" s="53" t="s">
        <v>28</v>
      </c>
      <c r="D4" s="50" t="s">
        <v>15</v>
      </c>
      <c r="E4" s="53" t="s">
        <v>29</v>
      </c>
      <c r="F4" s="50" t="s">
        <v>1</v>
      </c>
      <c r="G4" s="50" t="s">
        <v>14</v>
      </c>
      <c r="H4" s="52" t="s">
        <v>16</v>
      </c>
      <c r="I4" s="52"/>
      <c r="J4" s="52"/>
      <c r="K4" s="52"/>
      <c r="L4" s="52"/>
      <c r="M4" s="57" t="s">
        <v>22</v>
      </c>
      <c r="N4" s="55" t="s">
        <v>23</v>
      </c>
      <c r="O4" s="51" t="s">
        <v>25</v>
      </c>
      <c r="P4" s="50" t="s">
        <v>2</v>
      </c>
      <c r="Q4" s="13"/>
    </row>
    <row r="5" spans="1:31" s="14" customFormat="1" ht="64.5" customHeight="1" x14ac:dyDescent="0.25">
      <c r="B5" s="50"/>
      <c r="C5" s="54"/>
      <c r="D5" s="50"/>
      <c r="E5" s="54"/>
      <c r="F5" s="50"/>
      <c r="G5" s="50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58"/>
      <c r="N5" s="56"/>
      <c r="O5" s="51"/>
      <c r="P5" s="50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94.5" customHeight="1" x14ac:dyDescent="0.25">
      <c r="A7" s="11"/>
      <c r="B7" s="6">
        <f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25">
        <v>3</v>
      </c>
      <c r="I7" s="25">
        <v>2</v>
      </c>
      <c r="J7" s="25">
        <v>0</v>
      </c>
      <c r="K7" s="25">
        <v>0</v>
      </c>
      <c r="L7" s="25">
        <v>5</v>
      </c>
      <c r="M7" s="5">
        <v>181310.59</v>
      </c>
      <c r="N7" s="5">
        <v>906552.95</v>
      </c>
      <c r="O7" s="5">
        <f>N7*1.18</f>
        <v>1069732.4809999999</v>
      </c>
      <c r="P7" s="60" t="s">
        <v>59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69.75" customHeight="1" x14ac:dyDescent="0.25">
      <c r="A8" s="11"/>
      <c r="B8" s="6">
        <f>ROW()-6</f>
        <v>2</v>
      </c>
      <c r="C8" s="6" t="s">
        <v>47</v>
      </c>
      <c r="D8" s="1" t="s">
        <v>48</v>
      </c>
      <c r="E8" s="1"/>
      <c r="F8" s="1" t="s">
        <v>49</v>
      </c>
      <c r="G8" s="4" t="s">
        <v>46</v>
      </c>
      <c r="H8" s="25">
        <v>2</v>
      </c>
      <c r="I8" s="25">
        <v>3</v>
      </c>
      <c r="J8" s="25">
        <v>2</v>
      </c>
      <c r="K8" s="25">
        <v>0</v>
      </c>
      <c r="L8" s="25">
        <v>7</v>
      </c>
      <c r="M8" s="5">
        <v>219757.86</v>
      </c>
      <c r="N8" s="5">
        <v>1538305.0199999996</v>
      </c>
      <c r="O8" s="5">
        <f t="shared" ref="O8:O10" si="0">N8*1.18</f>
        <v>1815199.9235999994</v>
      </c>
      <c r="P8" s="61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63.75" customHeight="1" x14ac:dyDescent="0.25">
      <c r="B9" s="6">
        <f>ROW()-6</f>
        <v>3</v>
      </c>
      <c r="C9" s="6" t="s">
        <v>50</v>
      </c>
      <c r="D9" s="1" t="s">
        <v>55</v>
      </c>
      <c r="E9" s="1"/>
      <c r="F9" s="1" t="s">
        <v>51</v>
      </c>
      <c r="G9" s="4" t="s">
        <v>46</v>
      </c>
      <c r="H9" s="25">
        <v>1</v>
      </c>
      <c r="I9" s="25">
        <v>0</v>
      </c>
      <c r="J9" s="25">
        <v>1</v>
      </c>
      <c r="K9" s="25">
        <v>0</v>
      </c>
      <c r="L9" s="25">
        <v>2</v>
      </c>
      <c r="M9" s="5">
        <v>210826.27</v>
      </c>
      <c r="N9" s="5">
        <v>421652.54</v>
      </c>
      <c r="O9" s="5">
        <f t="shared" si="0"/>
        <v>497549.99719999993</v>
      </c>
      <c r="P9" s="61"/>
    </row>
    <row r="10" spans="1:31" s="11" customFormat="1" ht="123.75" customHeight="1" x14ac:dyDescent="0.25">
      <c r="B10" s="6">
        <f>ROW()-6</f>
        <v>4</v>
      </c>
      <c r="C10" s="6" t="s">
        <v>52</v>
      </c>
      <c r="D10" s="1" t="s">
        <v>53</v>
      </c>
      <c r="E10" s="1"/>
      <c r="F10" s="1" t="s">
        <v>54</v>
      </c>
      <c r="G10" s="4" t="s">
        <v>46</v>
      </c>
      <c r="H10" s="25">
        <v>6</v>
      </c>
      <c r="I10" s="25">
        <v>5</v>
      </c>
      <c r="J10" s="43">
        <v>8</v>
      </c>
      <c r="K10" s="25">
        <v>0</v>
      </c>
      <c r="L10" s="43">
        <v>19</v>
      </c>
      <c r="M10" s="5">
        <f>N10/L10</f>
        <v>326911.11</v>
      </c>
      <c r="N10" s="5">
        <v>6211311.0899999999</v>
      </c>
      <c r="O10" s="5">
        <f t="shared" si="0"/>
        <v>7329347.0861999998</v>
      </c>
      <c r="P10" s="62"/>
    </row>
    <row r="11" spans="1:31" x14ac:dyDescent="0.25">
      <c r="A11" s="11"/>
      <c r="B11" s="17"/>
      <c r="C11" s="19"/>
      <c r="D11" s="18"/>
      <c r="E11" s="18"/>
      <c r="F11" s="18"/>
      <c r="G11" s="19"/>
      <c r="H11" s="19"/>
      <c r="I11" s="19"/>
      <c r="J11" s="19"/>
      <c r="K11" s="19"/>
      <c r="L11" s="19"/>
      <c r="M11" s="21"/>
      <c r="N11" s="22">
        <f>SUM(N7:N10)</f>
        <v>9077821.5999999996</v>
      </c>
      <c r="O11" s="5">
        <f>SUM(O7:O10)</f>
        <v>10711829.487999998</v>
      </c>
      <c r="P11" s="2"/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x14ac:dyDescent="0.25">
      <c r="A12" s="11"/>
      <c r="B12" s="16"/>
      <c r="C12" s="16"/>
      <c r="D12" s="2"/>
      <c r="E12" s="2"/>
      <c r="F12" s="2"/>
      <c r="G12" s="16"/>
      <c r="H12" s="16"/>
      <c r="I12" s="16"/>
      <c r="J12" s="16"/>
      <c r="K12" s="16"/>
      <c r="L12" s="16"/>
      <c r="M12" s="16"/>
      <c r="N12" s="16" t="s">
        <v>24</v>
      </c>
      <c r="O12" s="33">
        <f>O11-N11</f>
        <v>1634007.8879999984</v>
      </c>
      <c r="P12" s="2"/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6.5" customHeight="1" x14ac:dyDescent="0.25">
      <c r="A13" s="11"/>
      <c r="B13" s="63" t="s">
        <v>60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x14ac:dyDescent="0.25">
      <c r="B14" s="63" t="s">
        <v>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</row>
    <row r="15" spans="1:31" x14ac:dyDescent="0.25">
      <c r="B15" s="46" t="s">
        <v>4</v>
      </c>
      <c r="C15" s="46"/>
      <c r="D15" s="46"/>
      <c r="E15" s="64" t="s">
        <v>61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</row>
    <row r="16" spans="1:31" s="11" customFormat="1" x14ac:dyDescent="0.25">
      <c r="B16" s="46" t="s">
        <v>5</v>
      </c>
      <c r="C16" s="46"/>
      <c r="D16" s="59" t="s">
        <v>9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"/>
      <c r="P16" s="1"/>
      <c r="Q16" s="2"/>
      <c r="R16" s="2"/>
      <c r="S16" s="2"/>
      <c r="T16" s="2"/>
    </row>
    <row r="17" spans="1:17" s="11" customFormat="1" ht="63.75" customHeight="1" x14ac:dyDescent="0.25">
      <c r="B17" s="47" t="s">
        <v>6</v>
      </c>
      <c r="C17" s="47"/>
      <c r="D17" s="48" t="s">
        <v>56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34"/>
      <c r="P17" s="34"/>
    </row>
    <row r="18" spans="1:17" s="11" customFormat="1" x14ac:dyDescent="0.25">
      <c r="B18" s="46" t="s">
        <v>27</v>
      </c>
      <c r="C18" s="46"/>
      <c r="D18" s="32" t="s">
        <v>57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4"/>
      <c r="P18" s="34"/>
    </row>
    <row r="19" spans="1:17" s="11" customFormat="1" ht="31.5" customHeight="1" x14ac:dyDescent="0.25">
      <c r="B19" s="47" t="s">
        <v>7</v>
      </c>
      <c r="C19" s="47"/>
      <c r="D19" s="48" t="s">
        <v>62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34"/>
      <c r="P19" s="34"/>
    </row>
    <row r="20" spans="1:17" s="11" customFormat="1" ht="34.5" customHeight="1" x14ac:dyDescent="0.25">
      <c r="B20" s="47" t="s">
        <v>8</v>
      </c>
      <c r="C20" s="47"/>
      <c r="D20" s="48" t="s">
        <v>62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35"/>
      <c r="P20" s="35"/>
      <c r="Q20" s="36"/>
    </row>
    <row r="21" spans="1:17" s="37" customFormat="1" ht="41.25" customHeight="1" x14ac:dyDescent="0.25">
      <c r="B21" s="44" t="s">
        <v>58</v>
      </c>
      <c r="C21" s="44"/>
      <c r="D21" s="45" t="s">
        <v>63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38"/>
      <c r="P21" s="38"/>
      <c r="Q21" s="39"/>
    </row>
    <row r="22" spans="1:17" s="11" customFormat="1" x14ac:dyDescent="0.25">
      <c r="B22" s="28"/>
      <c r="C22" s="28"/>
      <c r="D22" s="28"/>
      <c r="E22" s="28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7" s="11" customFormat="1" x14ac:dyDescent="0.25">
      <c r="A23" s="40"/>
      <c r="B23" s="41" t="s">
        <v>30</v>
      </c>
      <c r="C23" s="41"/>
      <c r="D23" s="41"/>
      <c r="E23" s="41"/>
      <c r="F23" s="41"/>
      <c r="G23" s="41"/>
      <c r="H23" s="41"/>
      <c r="I23" s="41"/>
      <c r="J23" s="41"/>
    </row>
    <row r="24" spans="1:17" s="11" customFormat="1" x14ac:dyDescent="0.25">
      <c r="A24" s="42"/>
      <c r="B24" s="41"/>
      <c r="C24" s="41"/>
      <c r="D24" s="41"/>
      <c r="E24" s="41"/>
      <c r="F24" s="41"/>
      <c r="G24" s="41"/>
      <c r="H24" s="41"/>
      <c r="I24" s="41"/>
      <c r="J24" s="41"/>
    </row>
    <row r="25" spans="1:17" s="11" customFormat="1" x14ac:dyDescent="0.25">
      <c r="B25" s="11" t="s">
        <v>11</v>
      </c>
    </row>
    <row r="26" spans="1:17" s="11" customFormat="1" x14ac:dyDescent="0.25">
      <c r="D26" s="3" t="str">
        <f>Query2_USERN</f>
        <v>Богомолова Наталья Юрьевна</v>
      </c>
      <c r="E26" s="3"/>
    </row>
    <row r="27" spans="1:17" s="11" customFormat="1" x14ac:dyDescent="0.25">
      <c r="B27" s="11" t="s">
        <v>12</v>
      </c>
      <c r="D27" s="3" t="str">
        <f>Query2_USERT</f>
        <v>(347)221-57-40</v>
      </c>
      <c r="E27" s="3"/>
    </row>
    <row r="28" spans="1:17" s="11" customFormat="1" x14ac:dyDescent="0.25">
      <c r="B28" s="11" t="s">
        <v>13</v>
      </c>
      <c r="D28" s="3" t="str">
        <f>Query2_USERE</f>
        <v>nj.bogomolova@bashte</v>
      </c>
      <c r="E28" s="3"/>
    </row>
    <row r="29" spans="1:17" s="11" customFormat="1" x14ac:dyDescent="0.25"/>
  </sheetData>
  <mergeCells count="28">
    <mergeCell ref="B16:C16"/>
    <mergeCell ref="D16:N16"/>
    <mergeCell ref="B17:C17"/>
    <mergeCell ref="D17:N17"/>
    <mergeCell ref="P7:P10"/>
    <mergeCell ref="B15:D15"/>
    <mergeCell ref="B14:P14"/>
    <mergeCell ref="E15:P15"/>
    <mergeCell ref="B13:P13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N4:N5"/>
    <mergeCell ref="M4:M5"/>
    <mergeCell ref="B21:C21"/>
    <mergeCell ref="D21:N21"/>
    <mergeCell ref="B18:C18"/>
    <mergeCell ref="B19:C19"/>
    <mergeCell ref="D19:N19"/>
    <mergeCell ref="B20:C20"/>
    <mergeCell ref="D20:N20"/>
  </mergeCells>
  <pageMargins left="0.78740157480314965" right="0.39370078740157483" top="0.78740157480314965" bottom="0.39370078740157483" header="0.31496062992125984" footer="0.31496062992125984"/>
  <pageSetup paperSize="9" scale="5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31</v>
      </c>
      <c r="B5" t="e">
        <f>XLR_ERRNAME</f>
        <v>#NAME?</v>
      </c>
    </row>
    <row r="6" spans="1:19" x14ac:dyDescent="0.25">
      <c r="A6" t="s">
        <v>32</v>
      </c>
      <c r="B6">
        <v>7143</v>
      </c>
      <c r="C6" s="31" t="s">
        <v>33</v>
      </c>
      <c r="D6">
        <v>5460</v>
      </c>
      <c r="E6" s="31" t="s">
        <v>34</v>
      </c>
      <c r="F6" s="31" t="s">
        <v>35</v>
      </c>
      <c r="G6" s="31" t="s">
        <v>36</v>
      </c>
      <c r="H6" s="31" t="s">
        <v>36</v>
      </c>
      <c r="I6" s="31" t="s">
        <v>36</v>
      </c>
      <c r="J6" s="31" t="s">
        <v>34</v>
      </c>
      <c r="K6" s="31" t="s">
        <v>37</v>
      </c>
      <c r="L6" s="31" t="s">
        <v>38</v>
      </c>
      <c r="M6" s="31" t="s">
        <v>39</v>
      </c>
      <c r="N6" s="31" t="s">
        <v>40</v>
      </c>
      <c r="O6">
        <v>2959</v>
      </c>
      <c r="P6" s="31" t="s">
        <v>41</v>
      </c>
      <c r="Q6">
        <v>0</v>
      </c>
      <c r="R6" s="31" t="s">
        <v>36</v>
      </c>
      <c r="S6" s="3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Мигранова Регина Фангизовна</cp:lastModifiedBy>
  <cp:lastPrinted>2015-02-09T03:57:10Z</cp:lastPrinted>
  <dcterms:created xsi:type="dcterms:W3CDTF">2013-12-19T08:11:42Z</dcterms:created>
  <dcterms:modified xsi:type="dcterms:W3CDTF">2015-02-18T09:58:39Z</dcterms:modified>
</cp:coreProperties>
</file>