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ЭтаКнига" defaultThemeVersion="124226"/>
  <bookViews>
    <workbookView xWindow="0" yWindow="0" windowWidth="23040" windowHeight="8820"/>
  </bookViews>
  <sheets>
    <sheet name="Лист1" sheetId="1" r:id="rId1"/>
    <sheet name="XLR_NoRangeSheet" sheetId="2" state="veryHidden" r:id="rId2"/>
  </sheets>
  <externalReferences>
    <externalReference r:id="rId3"/>
  </externalReferences>
  <definedNames>
    <definedName name="Query1">Лист1!$A$7:$AD$10</definedName>
    <definedName name="Query1_TIPNAME" hidden="1">[1]XLR_NoRangeSheet!$R$6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Лист1!$A$16:$P$16</definedName>
    <definedName name="XLR_ERRNAMESTR" hidden="1">XLR_NoRangeSheet!$B$5</definedName>
    <definedName name="XLR_VERSION" hidden="1">XLR_NoRangeSheet!$A$5</definedName>
  </definedNames>
  <calcPr calcId="124519" refMode="R1C1"/>
</workbook>
</file>

<file path=xl/calcChain.xml><?xml version="1.0" encoding="utf-8"?>
<calcChain xmlns="http://schemas.openxmlformats.org/spreadsheetml/2006/main">
  <c r="I44" i="1"/>
  <c r="J44"/>
  <c r="H44"/>
  <c r="L22"/>
  <c r="M8" l="1"/>
  <c r="M10" s="1"/>
  <c r="M9"/>
  <c r="N9" s="1"/>
  <c r="M7"/>
  <c r="N7" s="1"/>
  <c r="N8" l="1"/>
  <c r="N10" s="1"/>
  <c r="B9"/>
  <c r="B8"/>
  <c r="B7"/>
  <c r="B5" i="2"/>
  <c r="N11" i="1" l="1"/>
</calcChain>
</file>

<file path=xl/sharedStrings.xml><?xml version="1.0" encoding="utf-8"?>
<sst xmlns="http://schemas.openxmlformats.org/spreadsheetml/2006/main" count="144" uniqueCount="86">
  <si>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</si>
  <si>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</si>
  <si>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</si>
  <si>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</si>
  <si>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</si>
  <si>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</si>
  <si>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</si>
  <si>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</si>
  <si>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</si>
  <si>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</si>
  <si>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</si>
  <si>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Наименование товара</t>
  </si>
  <si>
    <t>II кв.</t>
  </si>
  <si>
    <t>III кв.</t>
  </si>
  <si>
    <t>IV кв.</t>
  </si>
  <si>
    <t>Итого</t>
  </si>
  <si>
    <t>В т.ч. НДС</t>
  </si>
  <si>
    <t>ЛОТ</t>
  </si>
  <si>
    <t>не менее 12 месяцев</t>
  </si>
  <si>
    <t>Гарантийные обязательства</t>
  </si>
  <si>
    <t xml:space="preserve">Срок службы </t>
  </si>
  <si>
    <t>Номенклатура</t>
  </si>
  <si>
    <t>Производитель</t>
  </si>
  <si>
    <t>4.2, Developer  (build 122-D7)</t>
  </si>
  <si>
    <t>Query2</t>
  </si>
  <si>
    <t>Республика Башкортостан</t>
  </si>
  <si>
    <t>Поставка кабеля малопарного  (КСВПВ)</t>
  </si>
  <si>
    <t>, тел. , эл.почта:</t>
  </si>
  <si>
    <t/>
  </si>
  <si>
    <t>30.12.2016</t>
  </si>
  <si>
    <t>Гулиев Тимур Абрекович</t>
  </si>
  <si>
    <t>(347)251-71-23</t>
  </si>
  <si>
    <t>Отдел радио и телевидения (ОРиТ)</t>
  </si>
  <si>
    <t>Операционная деятельность</t>
  </si>
  <si>
    <t>Приложение 1.3</t>
  </si>
  <si>
    <t>км</t>
  </si>
  <si>
    <t>39161</t>
  </si>
  <si>
    <t>КАБЕЛЬ RG 11</t>
  </si>
  <si>
    <t>39162</t>
  </si>
  <si>
    <t>КАБЕЛЬ RG 11 C ТРОСОМ</t>
  </si>
  <si>
    <t>39160</t>
  </si>
  <si>
    <t>КАБЕЛЬ RG 6</t>
  </si>
  <si>
    <t>Поставка кабеля RG 11, RG 6</t>
  </si>
  <si>
    <t>не менее 12лет</t>
  </si>
  <si>
    <t>Ведущий специалист электрросвязи Гулиев Тимур Абрекович, тел.  +7 (347) 221 - 57-40, эл. Почта t.guliev@bashtel.ru</t>
  </si>
  <si>
    <t>Начальник отдела радио и телевидения Токтаев Вячеслав Иванович , тел.  +7 (347) 221 - 54-88</t>
  </si>
  <si>
    <t>Кабель коаксиальный, сопротивление 75 Ом. См. техзадание</t>
  </si>
  <si>
    <t>Предельная сумма лота составляет:  269 013,57 руб. с НДС.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</si>
  <si>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</si>
  <si>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</si>
  <si>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сума  в том числе НДС, включая стоимость тары и доставку, рубли РФ</t>
  </si>
  <si>
    <t>Кол-во</t>
  </si>
  <si>
    <t>2 кв. 15 апреля, 3 кв. 15 августа, 4 кв. 15 ноября.</t>
  </si>
  <si>
    <t>График доставки</t>
  </si>
  <si>
    <t>2 кв</t>
  </si>
  <si>
    <t>3кв</t>
  </si>
  <si>
    <t>4кв</t>
  </si>
  <si>
    <t>Филиал</t>
  </si>
  <si>
    <t>Адрес и контактное лицо</t>
  </si>
  <si>
    <t>Апрель</t>
  </si>
  <si>
    <t>Август</t>
  </si>
  <si>
    <t>Ноябрь</t>
  </si>
  <si>
    <t>Белорецкий МЦТЭТ</t>
  </si>
  <si>
    <t>453500 г.Белорецк ул. Ленина д.41
  Ибрагимова Ника .сот 89051808865,     Гуненков Дмитрий 89050001609</t>
  </si>
  <si>
    <t>Бирский МЦТЭТ</t>
  </si>
  <si>
    <t>452450 г.Бирск ул Бурновская д.10 
Ульданов Флюр Халяфович  сот 8-9272381395                                                              Зам директора Выдрин  Юрий Алексеевич 89173483781</t>
  </si>
  <si>
    <t>Нефтекамский МЦТЭТ</t>
  </si>
  <si>
    <t>452683 г. Нефтекамск, ул. Социалистическая, д. 85                                  Грастов Евгений Владимирович                             8(917)3443185</t>
  </si>
  <si>
    <t>Туймазинский МЦТЭТ</t>
  </si>
  <si>
    <t>452750 г.Туймазы .ул Чехова 1Б,
Арсланова Римма Фазиловна   8(34782)52516,    8(34782)53821, сот 89018173673
Халилов Руфат Тагирович 8(34782)50595,
 сот 8-9373053979</t>
  </si>
  <si>
    <t>ГЦТЭТ Уфа</t>
  </si>
  <si>
    <t>Мелеузовский МЦТЭТ</t>
  </si>
  <si>
    <t>Сибайский МЦТЭТ</t>
  </si>
  <si>
    <t>Стерлитамакский ГЦТЭТ</t>
  </si>
  <si>
    <t>453125 г.Стерлитамак ул. Коммунистическая ,д.30
Секварова Светлана Владимировна                                                сот 8-9871046487</t>
  </si>
  <si>
    <t>КАБЕЛЬ RG 5</t>
  </si>
  <si>
    <t>Приложение 1.3 к Документации о закупке</t>
  </si>
  <si>
    <t>согласно графику доставки</t>
  </si>
  <si>
    <t>452683 г. Нефтекамск, ул. Социалистическая, д. 85     Грастов Евгений Владимирович     8(917)3443185</t>
  </si>
  <si>
    <t>452683 г. Нефтекамск, ул. Социалистическая, д. 85      Грастов Евгений Владимирович       8(917)3443185</t>
  </si>
  <si>
    <t>453850 г.Мелеуз .ул.Воровского д.2 Киреева Венера т.р 8(34764)33025,      сот 8-9371692391,       зам. директора  Латыпов Наиль Вахитович   сот 8-9018173556</t>
  </si>
  <si>
    <t>450027 г.Уфа ул .Каспийская, д. 14
 Савельева Мария Владимировна      сот 8(347)274-62-48     Вязовская Наталья Анатольевна                   8-901-442-12-90</t>
  </si>
  <si>
    <t>453830, г.Сибай ул Индустриальное шоссе д 2
Лучинина Любовь Александровна      р.т 8(34775)23496 сот 89279417186</t>
  </si>
  <si>
    <t>453830, г.Сибай ул Индустриальное шоссе д 2
Лучинина Любовь Александровна        р.т 8(34775)23496 сот 89279417186</t>
  </si>
  <si>
    <t>453125 г.Стерлитамак ул. Коммунистическая ,д.30
Секварова Светлана Владимировна   сот 8-9871046487</t>
  </si>
  <si>
    <t>450027 г.Уфа ул .Каспийская, д. 14
 Савельева Мария Владимировна   сот 8(347)274-62-48   Вязовская Наталья Анатольевна   8-901-442-12-90</t>
  </si>
</sst>
</file>

<file path=xl/styles.xml><?xml version="1.0" encoding="utf-8"?>
<styleSheet xmlns="http://schemas.openxmlformats.org/spreadsheetml/2006/main">
  <numFmts count="1">
    <numFmt numFmtId="164" formatCode="#,##0.00_р_."/>
  </numFmts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3"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4" fontId="0" fillId="0" borderId="5" xfId="0" applyNumberFormat="1" applyBorder="1" applyAlignment="1">
      <alignment horizontal="center" vertical="center"/>
    </xf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5" fillId="2" borderId="0" xfId="0" applyFont="1" applyFill="1" applyAlignment="1"/>
    <xf numFmtId="0" fontId="0" fillId="2" borderId="0" xfId="0" applyFill="1" applyAlignment="1">
      <alignment horizontal="right"/>
    </xf>
    <xf numFmtId="0" fontId="5" fillId="2" borderId="0" xfId="0" applyFont="1" applyFill="1" applyAlignment="1">
      <alignment horizontal="center"/>
    </xf>
    <xf numFmtId="0" fontId="0" fillId="2" borderId="0" xfId="0" applyFill="1"/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 vertical="top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right" vertical="top"/>
    </xf>
    <xf numFmtId="0" fontId="0" fillId="2" borderId="3" xfId="0" applyFill="1" applyBorder="1"/>
    <xf numFmtId="0" fontId="0" fillId="2" borderId="4" xfId="0" applyFill="1" applyBorder="1" applyAlignment="1">
      <alignment vertical="top" wrapText="1"/>
    </xf>
    <xf numFmtId="0" fontId="2" fillId="2" borderId="4" xfId="0" applyFont="1" applyFill="1" applyBorder="1"/>
    <xf numFmtId="0" fontId="2" fillId="2" borderId="4" xfId="0" applyNumberFormat="1" applyFont="1" applyFill="1" applyBorder="1" applyAlignment="1">
      <alignment horizontal="right"/>
    </xf>
    <xf numFmtId="0" fontId="0" fillId="2" borderId="0" xfId="0" applyFill="1" applyBorder="1" applyAlignment="1">
      <alignment vertical="top" wrapText="1"/>
    </xf>
    <xf numFmtId="164" fontId="0" fillId="2" borderId="0" xfId="0" applyNumberFormat="1" applyFill="1" applyBorder="1"/>
    <xf numFmtId="0" fontId="0" fillId="0" borderId="1" xfId="0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2" borderId="10" xfId="0" applyFont="1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0" fillId="2" borderId="1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2" borderId="1" xfId="0" applyFill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0" fillId="0" borderId="1" xfId="0" applyBorder="1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.yapparova/Desktop/2016/&#1083;&#1086;&#1090;&#1099;%20rg/&#1085;&#1072;%20&#1079;&#1072;&#1082;&#1091;&#1087;&#1082;&#1091;/&#1075;&#1088;&#1072;&#1092;&#1080;&#1082;%20&#1088;&#1072;&#1079;&#1074;&#1086;&#1079;&#1082;&#1080;/&#1055;&#1088;&#1080;&#1083;&#1086;&#1078;&#1077;&#1085;&#1080;&#1077;%202.3%20&#1043;&#1088;&#1072;&#1092;&#1080;&#1082;_&#1076;&#1086;&#1089;&#1090;&#1072;&#1074;&#1082;&#1080;%20&#1054;&#1056;&#1080;&#1058;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XLR_NoRangeSheet"/>
    </sheetNames>
    <sheetDataSet>
      <sheetData sheetId="0"/>
      <sheetData sheetId="1">
        <row r="6">
          <cell r="R6" t="str">
            <v/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D44"/>
  <sheetViews>
    <sheetView tabSelected="1" view="pageBreakPreview" zoomScale="60" zoomScaleNormal="60" workbookViewId="0">
      <selection activeCell="D31" sqref="D31"/>
    </sheetView>
  </sheetViews>
  <sheetFormatPr defaultRowHeight="15"/>
  <cols>
    <col min="1" max="1" width="0.85546875" customWidth="1"/>
    <col min="2" max="2" width="5.28515625" customWidth="1"/>
    <col min="3" max="3" width="8.42578125" style="7" customWidth="1"/>
    <col min="4" max="4" width="21.85546875" customWidth="1"/>
    <col min="5" max="5" width="16.85546875" style="7" customWidth="1"/>
    <col min="6" max="6" width="28.7109375" customWidth="1"/>
    <col min="10" max="10" width="9.140625" style="3"/>
    <col min="12" max="12" width="19.5703125" style="4" customWidth="1"/>
    <col min="13" max="13" width="16" style="4" customWidth="1"/>
    <col min="14" max="14" width="18.28515625" style="6" customWidth="1"/>
    <col min="15" max="15" width="23.42578125" customWidth="1"/>
    <col min="16" max="16" width="3.28515625" customWidth="1"/>
    <col min="26" max="29" width="9.140625" style="7"/>
  </cols>
  <sheetData>
    <row r="1" spans="1:30" ht="33.6" customHeight="1">
      <c r="O1" s="16" t="s">
        <v>76</v>
      </c>
    </row>
    <row r="2" spans="1:30">
      <c r="B2" s="54" t="s">
        <v>9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</row>
    <row r="3" spans="1:30">
      <c r="B3" t="s">
        <v>17</v>
      </c>
      <c r="C3" s="28" t="s">
        <v>42</v>
      </c>
      <c r="D3" s="20"/>
      <c r="E3" s="20"/>
      <c r="F3" s="19"/>
      <c r="M3" s="4" t="s">
        <v>33</v>
      </c>
      <c r="O3" s="16"/>
      <c r="P3" s="2"/>
    </row>
    <row r="4" spans="1:30" s="8" customFormat="1">
      <c r="B4" s="55" t="s">
        <v>0</v>
      </c>
      <c r="C4" s="58" t="s">
        <v>21</v>
      </c>
      <c r="D4" s="55" t="s">
        <v>11</v>
      </c>
      <c r="E4" s="58" t="s">
        <v>22</v>
      </c>
      <c r="F4" s="55" t="s">
        <v>1</v>
      </c>
      <c r="G4" s="55" t="s">
        <v>10</v>
      </c>
      <c r="H4" s="57" t="s">
        <v>51</v>
      </c>
      <c r="I4" s="57"/>
      <c r="J4" s="57"/>
      <c r="K4" s="57"/>
      <c r="L4" s="62" t="s">
        <v>48</v>
      </c>
      <c r="M4" s="60" t="s">
        <v>49</v>
      </c>
      <c r="N4" s="56" t="s">
        <v>50</v>
      </c>
      <c r="O4" s="55" t="s">
        <v>2</v>
      </c>
      <c r="P4" s="9"/>
    </row>
    <row r="5" spans="1:30" s="10" customFormat="1" ht="64.5" customHeight="1">
      <c r="B5" s="55"/>
      <c r="C5" s="59"/>
      <c r="D5" s="55"/>
      <c r="E5" s="59"/>
      <c r="F5" s="55"/>
      <c r="G5" s="55"/>
      <c r="H5" s="5" t="s">
        <v>12</v>
      </c>
      <c r="I5" s="5" t="s">
        <v>13</v>
      </c>
      <c r="J5" s="5" t="s">
        <v>14</v>
      </c>
      <c r="K5" s="5" t="s">
        <v>15</v>
      </c>
      <c r="L5" s="63"/>
      <c r="M5" s="61"/>
      <c r="N5" s="56"/>
      <c r="O5" s="55"/>
    </row>
    <row r="6" spans="1:30" s="8" customFormat="1">
      <c r="B6" s="11">
        <v>1</v>
      </c>
      <c r="C6" s="21">
        <v>2</v>
      </c>
      <c r="D6" s="11">
        <v>3</v>
      </c>
      <c r="E6" s="22">
        <v>4</v>
      </c>
      <c r="F6" s="11">
        <v>5</v>
      </c>
      <c r="G6" s="11">
        <v>6</v>
      </c>
      <c r="H6" s="11">
        <v>7</v>
      </c>
      <c r="I6" s="11">
        <v>8</v>
      </c>
      <c r="J6" s="11">
        <v>9</v>
      </c>
      <c r="K6" s="11">
        <v>10</v>
      </c>
      <c r="L6" s="11">
        <v>11</v>
      </c>
      <c r="M6" s="11">
        <v>12</v>
      </c>
      <c r="N6" s="11">
        <v>13</v>
      </c>
      <c r="O6" s="11">
        <v>14</v>
      </c>
    </row>
    <row r="7" spans="1:30" ht="45">
      <c r="A7" s="7"/>
      <c r="B7" s="29">
        <f>ROW()-6</f>
        <v>1</v>
      </c>
      <c r="C7" s="29" t="s">
        <v>36</v>
      </c>
      <c r="D7" s="30" t="s">
        <v>37</v>
      </c>
      <c r="E7" s="30"/>
      <c r="F7" s="30" t="s">
        <v>46</v>
      </c>
      <c r="G7" s="29" t="s">
        <v>35</v>
      </c>
      <c r="H7" s="31">
        <v>5.8</v>
      </c>
      <c r="I7" s="31">
        <v>0</v>
      </c>
      <c r="J7" s="31">
        <v>0</v>
      </c>
      <c r="K7" s="31">
        <v>5.8</v>
      </c>
      <c r="L7" s="32">
        <v>15770</v>
      </c>
      <c r="M7" s="32">
        <f>L7*K7</f>
        <v>91466</v>
      </c>
      <c r="N7" s="32">
        <f>M7*1.18</f>
        <v>107929.87999999999</v>
      </c>
      <c r="O7" s="30" t="s">
        <v>77</v>
      </c>
      <c r="P7" s="7"/>
      <c r="Q7" s="7"/>
      <c r="R7" s="7"/>
      <c r="S7" s="7"/>
      <c r="T7" s="7"/>
      <c r="U7" s="7"/>
      <c r="V7" s="7"/>
      <c r="W7" s="7"/>
      <c r="X7" s="7"/>
      <c r="Y7" s="7"/>
      <c r="AD7" s="7"/>
    </row>
    <row r="8" spans="1:30" ht="45">
      <c r="A8" s="7"/>
      <c r="B8" s="29">
        <f>ROW()-6</f>
        <v>2</v>
      </c>
      <c r="C8" s="29" t="s">
        <v>38</v>
      </c>
      <c r="D8" s="30" t="s">
        <v>39</v>
      </c>
      <c r="E8" s="30"/>
      <c r="F8" s="30" t="s">
        <v>46</v>
      </c>
      <c r="G8" s="29" t="s">
        <v>35</v>
      </c>
      <c r="H8" s="31">
        <v>3.19</v>
      </c>
      <c r="I8" s="31">
        <v>0.6</v>
      </c>
      <c r="J8" s="31">
        <v>0</v>
      </c>
      <c r="K8" s="31">
        <v>3.79</v>
      </c>
      <c r="L8" s="32">
        <v>20340</v>
      </c>
      <c r="M8" s="32">
        <f t="shared" ref="M8:M9" si="0">L8*K8</f>
        <v>77088.600000000006</v>
      </c>
      <c r="N8" s="32">
        <f t="shared" ref="N8:N9" si="1">M8*1.18</f>
        <v>90964.547999999995</v>
      </c>
      <c r="O8" s="30" t="s">
        <v>77</v>
      </c>
      <c r="P8" s="7"/>
      <c r="Q8" s="7"/>
      <c r="R8" s="7"/>
      <c r="S8" s="7"/>
      <c r="T8" s="7"/>
      <c r="U8" s="7"/>
      <c r="V8" s="7"/>
      <c r="W8" s="7"/>
      <c r="X8" s="7"/>
      <c r="Y8" s="7"/>
      <c r="AD8" s="7"/>
    </row>
    <row r="9" spans="1:30" s="7" customFormat="1" ht="45">
      <c r="B9" s="29">
        <f>ROW()-6</f>
        <v>3</v>
      </c>
      <c r="C9" s="29" t="s">
        <v>40</v>
      </c>
      <c r="D9" s="30" t="s">
        <v>41</v>
      </c>
      <c r="E9" s="30"/>
      <c r="F9" s="30" t="s">
        <v>46</v>
      </c>
      <c r="G9" s="29" t="s">
        <v>35</v>
      </c>
      <c r="H9" s="31">
        <v>6</v>
      </c>
      <c r="I9" s="31">
        <v>2.1</v>
      </c>
      <c r="J9" s="31">
        <v>1</v>
      </c>
      <c r="K9" s="31">
        <v>9.1</v>
      </c>
      <c r="L9" s="32">
        <v>6530</v>
      </c>
      <c r="M9" s="32">
        <f t="shared" si="0"/>
        <v>59423</v>
      </c>
      <c r="N9" s="32">
        <f t="shared" si="1"/>
        <v>70119.14</v>
      </c>
      <c r="O9" s="30" t="s">
        <v>77</v>
      </c>
    </row>
    <row r="10" spans="1:30" s="7" customFormat="1">
      <c r="B10" s="13"/>
      <c r="C10" s="15"/>
      <c r="D10" s="14"/>
      <c r="E10" s="14"/>
      <c r="F10" s="14"/>
      <c r="G10" s="15"/>
      <c r="H10" s="15"/>
      <c r="I10" s="15"/>
      <c r="J10" s="15"/>
      <c r="K10" s="15"/>
      <c r="L10" s="17"/>
      <c r="M10" s="18">
        <f>SUM(M7:M9)</f>
        <v>227977.60000000001</v>
      </c>
      <c r="N10" s="33">
        <f>SUM(N7:N9)</f>
        <v>269013.56799999997</v>
      </c>
      <c r="O10" s="1"/>
    </row>
    <row r="11" spans="1:30">
      <c r="A11" s="7"/>
      <c r="B11" s="12"/>
      <c r="C11" s="12"/>
      <c r="D11" s="1"/>
      <c r="E11" s="1"/>
      <c r="F11" s="1"/>
      <c r="G11" s="12"/>
      <c r="H11" s="12"/>
      <c r="I11" s="12"/>
      <c r="J11" s="12"/>
      <c r="K11" s="12"/>
      <c r="L11" s="12"/>
      <c r="M11" s="12" t="s">
        <v>16</v>
      </c>
      <c r="N11" s="27">
        <f>N10-M10</f>
        <v>41035.967999999964</v>
      </c>
      <c r="O11" s="1"/>
      <c r="P11" s="7"/>
      <c r="Q11" s="7"/>
      <c r="R11" s="7"/>
      <c r="S11" s="7"/>
      <c r="T11" s="7"/>
      <c r="U11" s="7"/>
      <c r="V11" s="7"/>
      <c r="W11" s="7"/>
      <c r="X11" s="7"/>
      <c r="Y11" s="7"/>
      <c r="AD11" s="7"/>
    </row>
    <row r="12" spans="1:30">
      <c r="A12" s="7"/>
      <c r="B12" s="53" t="s">
        <v>47</v>
      </c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7"/>
      <c r="Q12" s="7"/>
      <c r="R12" s="7"/>
      <c r="S12" s="7"/>
      <c r="T12" s="7"/>
      <c r="U12" s="7"/>
      <c r="V12" s="7"/>
      <c r="W12" s="7"/>
      <c r="X12" s="7"/>
      <c r="Y12" s="7"/>
      <c r="AD12" s="7"/>
    </row>
    <row r="13" spans="1:30" ht="16.5" customHeight="1">
      <c r="B13" s="53" t="s">
        <v>3</v>
      </c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</row>
    <row r="14" spans="1:30">
      <c r="B14" s="70" t="s">
        <v>4</v>
      </c>
      <c r="C14" s="70"/>
      <c r="D14" s="70"/>
      <c r="E14" s="67" t="s">
        <v>52</v>
      </c>
      <c r="F14" s="68"/>
      <c r="G14" s="68"/>
      <c r="H14" s="68"/>
      <c r="I14" s="68"/>
      <c r="J14" s="68"/>
      <c r="K14" s="68"/>
      <c r="L14" s="68"/>
      <c r="M14" s="68"/>
      <c r="N14" s="68"/>
      <c r="O14" s="69"/>
    </row>
    <row r="15" spans="1:30" ht="21" customHeight="1">
      <c r="B15" s="70" t="s">
        <v>5</v>
      </c>
      <c r="C15" s="70"/>
      <c r="D15" s="70"/>
      <c r="E15" s="74" t="s">
        <v>8</v>
      </c>
      <c r="F15" s="75"/>
      <c r="G15" s="75"/>
      <c r="H15" s="75"/>
      <c r="I15" s="75"/>
      <c r="J15" s="75"/>
      <c r="K15" s="75"/>
      <c r="L15" s="75"/>
      <c r="M15" s="75"/>
      <c r="N15" s="75"/>
      <c r="O15" s="76"/>
      <c r="P15" s="1"/>
      <c r="Q15" s="1"/>
      <c r="R15" s="1"/>
      <c r="S15" s="1"/>
      <c r="T15" s="1"/>
      <c r="U15" s="1"/>
    </row>
    <row r="16" spans="1:30" s="28" customFormat="1" ht="19.5" customHeight="1">
      <c r="B16" s="71" t="s">
        <v>19</v>
      </c>
      <c r="C16" s="72"/>
      <c r="D16" s="73"/>
      <c r="E16" s="67" t="s">
        <v>18</v>
      </c>
      <c r="F16" s="68"/>
      <c r="G16" s="68"/>
      <c r="H16" s="68"/>
      <c r="I16" s="68"/>
      <c r="J16" s="68"/>
      <c r="K16" s="68"/>
      <c r="L16" s="68"/>
      <c r="M16" s="68"/>
      <c r="N16" s="68"/>
      <c r="O16" s="69"/>
    </row>
    <row r="17" spans="1:30" s="28" customFormat="1">
      <c r="B17" s="71" t="s">
        <v>20</v>
      </c>
      <c r="C17" s="72"/>
      <c r="D17" s="73"/>
      <c r="E17" s="67" t="s">
        <v>43</v>
      </c>
      <c r="F17" s="68"/>
      <c r="G17" s="68"/>
      <c r="H17" s="68"/>
      <c r="I17" s="68"/>
      <c r="J17" s="68"/>
      <c r="K17" s="68"/>
      <c r="L17" s="68"/>
      <c r="M17" s="68"/>
      <c r="N17" s="68"/>
      <c r="O17" s="69"/>
    </row>
    <row r="18" spans="1:30" s="28" customFormat="1">
      <c r="B18" s="70" t="s">
        <v>6</v>
      </c>
      <c r="C18" s="70"/>
      <c r="D18" s="70"/>
      <c r="E18" s="67" t="s">
        <v>45</v>
      </c>
      <c r="F18" s="68"/>
      <c r="G18" s="68"/>
      <c r="H18" s="68"/>
      <c r="I18" s="68"/>
      <c r="J18" s="68"/>
      <c r="K18" s="68"/>
      <c r="L18" s="68"/>
      <c r="M18" s="68"/>
      <c r="N18" s="68"/>
      <c r="O18" s="69"/>
    </row>
    <row r="19" spans="1:30" s="28" customFormat="1">
      <c r="B19" s="70" t="s">
        <v>7</v>
      </c>
      <c r="C19" s="70"/>
      <c r="D19" s="70"/>
      <c r="E19" s="67" t="s">
        <v>44</v>
      </c>
      <c r="F19" s="68"/>
      <c r="G19" s="68"/>
      <c r="H19" s="68"/>
      <c r="I19" s="68"/>
      <c r="J19" s="68"/>
      <c r="K19" s="68"/>
      <c r="L19" s="68"/>
      <c r="M19" s="68"/>
      <c r="N19" s="68"/>
      <c r="O19" s="69"/>
    </row>
    <row r="20" spans="1:30" ht="9" customHeight="1">
      <c r="A20" s="7"/>
      <c r="B20" s="23"/>
      <c r="C20" s="23"/>
      <c r="D20" s="23"/>
      <c r="E20" s="23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7"/>
    </row>
    <row r="21" spans="1:30" ht="13.5" customHeight="1">
      <c r="A21" s="7"/>
      <c r="B21" s="7"/>
      <c r="D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</row>
    <row r="22" spans="1:30" ht="13.5" customHeight="1">
      <c r="E22" s="34" t="s">
        <v>53</v>
      </c>
      <c r="F22" s="34"/>
      <c r="G22" s="34"/>
      <c r="H22" s="34"/>
      <c r="I22" s="34"/>
      <c r="J22" s="34"/>
      <c r="K22" s="34"/>
      <c r="L22" s="35" t="str">
        <f>Query1_TIPNAME</f>
        <v/>
      </c>
      <c r="Q22" s="7"/>
      <c r="R22" s="7"/>
      <c r="S22" s="7"/>
      <c r="T22" s="7"/>
      <c r="U22" s="7"/>
      <c r="V22" s="7"/>
      <c r="W22" s="7"/>
      <c r="X22" s="7"/>
      <c r="Y22" s="7"/>
      <c r="AD22" s="7"/>
    </row>
    <row r="23" spans="1:30" ht="15.75">
      <c r="D23" s="2"/>
      <c r="E23" s="36"/>
      <c r="F23" s="36"/>
      <c r="G23" s="36"/>
      <c r="H23" s="36"/>
      <c r="I23" s="36"/>
      <c r="J23" s="36"/>
      <c r="K23" s="36"/>
      <c r="L23" s="35"/>
    </row>
    <row r="24" spans="1:30">
      <c r="D24" s="2"/>
      <c r="E24" s="37"/>
      <c r="F24" s="64" t="s">
        <v>42</v>
      </c>
      <c r="G24" s="65"/>
      <c r="H24" s="65"/>
      <c r="I24" s="37"/>
      <c r="J24" s="37"/>
      <c r="K24" s="37"/>
      <c r="L24" s="37"/>
    </row>
    <row r="25" spans="1:30" ht="14.45" customHeight="1">
      <c r="D25" s="2"/>
      <c r="E25" s="66" t="s">
        <v>0</v>
      </c>
      <c r="F25" s="66" t="s">
        <v>11</v>
      </c>
      <c r="G25" s="66" t="s">
        <v>10</v>
      </c>
      <c r="H25" s="38" t="s">
        <v>54</v>
      </c>
      <c r="I25" s="39" t="s">
        <v>55</v>
      </c>
      <c r="J25" s="39" t="s">
        <v>56</v>
      </c>
      <c r="K25" s="80" t="s">
        <v>57</v>
      </c>
      <c r="L25" s="80"/>
      <c r="M25" s="66" t="s">
        <v>58</v>
      </c>
      <c r="N25" s="66"/>
      <c r="O25" s="82"/>
    </row>
    <row r="26" spans="1:30">
      <c r="E26" s="66"/>
      <c r="F26" s="66"/>
      <c r="G26" s="66"/>
      <c r="H26" s="40" t="s">
        <v>59</v>
      </c>
      <c r="I26" s="40" t="s">
        <v>60</v>
      </c>
      <c r="J26" s="40" t="s">
        <v>61</v>
      </c>
      <c r="K26" s="80"/>
      <c r="L26" s="80"/>
      <c r="M26" s="66"/>
      <c r="N26" s="66"/>
      <c r="O26" s="82"/>
    </row>
    <row r="27" spans="1:30">
      <c r="E27" s="41">
        <v>1</v>
      </c>
      <c r="F27" s="41">
        <v>2</v>
      </c>
      <c r="G27" s="41">
        <v>3</v>
      </c>
      <c r="H27" s="41">
        <v>4</v>
      </c>
      <c r="I27" s="41">
        <v>5</v>
      </c>
      <c r="J27" s="41">
        <v>6</v>
      </c>
      <c r="K27" s="78">
        <v>7</v>
      </c>
      <c r="L27" s="78"/>
      <c r="M27" s="78">
        <v>8</v>
      </c>
      <c r="N27" s="78"/>
      <c r="O27" s="82"/>
    </row>
    <row r="28" spans="1:30" ht="32.25" customHeight="1">
      <c r="E28" s="42">
        <v>1</v>
      </c>
      <c r="F28" s="43" t="s">
        <v>37</v>
      </c>
      <c r="G28" s="44" t="s">
        <v>35</v>
      </c>
      <c r="H28" s="45">
        <v>1.3</v>
      </c>
      <c r="I28" s="46"/>
      <c r="J28" s="46"/>
      <c r="K28" s="77" t="s">
        <v>62</v>
      </c>
      <c r="L28" s="77"/>
      <c r="M28" s="79" t="s">
        <v>63</v>
      </c>
      <c r="N28" s="79"/>
      <c r="O28" s="82"/>
    </row>
    <row r="29" spans="1:30" ht="42" customHeight="1">
      <c r="E29" s="42">
        <v>2</v>
      </c>
      <c r="F29" s="43" t="s">
        <v>37</v>
      </c>
      <c r="G29" s="44" t="s">
        <v>35</v>
      </c>
      <c r="H29" s="45">
        <v>1</v>
      </c>
      <c r="I29" s="46"/>
      <c r="J29" s="46"/>
      <c r="K29" s="77" t="s">
        <v>64</v>
      </c>
      <c r="L29" s="77"/>
      <c r="M29" s="79" t="s">
        <v>65</v>
      </c>
      <c r="N29" s="79"/>
      <c r="O29" s="82"/>
    </row>
    <row r="30" spans="1:30" ht="36.75" customHeight="1">
      <c r="E30" s="42">
        <v>3</v>
      </c>
      <c r="F30" s="43" t="s">
        <v>37</v>
      </c>
      <c r="G30" s="44" t="s">
        <v>35</v>
      </c>
      <c r="H30" s="45">
        <v>1.3</v>
      </c>
      <c r="I30" s="46"/>
      <c r="J30" s="46"/>
      <c r="K30" s="77" t="s">
        <v>66</v>
      </c>
      <c r="L30" s="77"/>
      <c r="M30" s="79" t="s">
        <v>78</v>
      </c>
      <c r="N30" s="79"/>
      <c r="O30" s="82"/>
    </row>
    <row r="31" spans="1:30" ht="53.25" customHeight="1">
      <c r="E31" s="42">
        <v>4</v>
      </c>
      <c r="F31" s="43" t="s">
        <v>37</v>
      </c>
      <c r="G31" s="44" t="s">
        <v>35</v>
      </c>
      <c r="H31" s="45">
        <v>1.2</v>
      </c>
      <c r="I31" s="46"/>
      <c r="J31" s="46"/>
      <c r="K31" s="77" t="s">
        <v>68</v>
      </c>
      <c r="L31" s="77"/>
      <c r="M31" s="79" t="s">
        <v>69</v>
      </c>
      <c r="N31" s="79"/>
      <c r="O31" s="82"/>
    </row>
    <row r="32" spans="1:30" ht="37.5" customHeight="1">
      <c r="E32" s="42">
        <v>5</v>
      </c>
      <c r="F32" s="43" t="s">
        <v>37</v>
      </c>
      <c r="G32" s="44" t="s">
        <v>35</v>
      </c>
      <c r="H32" s="45">
        <v>1</v>
      </c>
      <c r="I32" s="46"/>
      <c r="J32" s="46"/>
      <c r="K32" s="77" t="s">
        <v>70</v>
      </c>
      <c r="L32" s="77"/>
      <c r="M32" s="81" t="s">
        <v>81</v>
      </c>
      <c r="N32" s="81"/>
      <c r="O32" s="82"/>
    </row>
    <row r="33" spans="5:15" ht="45.75" customHeight="1">
      <c r="E33" s="42">
        <v>6</v>
      </c>
      <c r="F33" s="43" t="s">
        <v>39</v>
      </c>
      <c r="G33" s="44" t="s">
        <v>35</v>
      </c>
      <c r="H33" s="45">
        <v>0.61</v>
      </c>
      <c r="I33" s="45"/>
      <c r="J33" s="46"/>
      <c r="K33" s="77" t="s">
        <v>64</v>
      </c>
      <c r="L33" s="77"/>
      <c r="M33" s="79" t="s">
        <v>65</v>
      </c>
      <c r="N33" s="79"/>
      <c r="O33" s="82"/>
    </row>
    <row r="34" spans="5:15" ht="43.5" customHeight="1">
      <c r="E34" s="42">
        <v>7</v>
      </c>
      <c r="F34" s="43" t="s">
        <v>39</v>
      </c>
      <c r="G34" s="44" t="s">
        <v>35</v>
      </c>
      <c r="H34" s="45">
        <v>0.3</v>
      </c>
      <c r="I34" s="45"/>
      <c r="J34" s="46"/>
      <c r="K34" s="77" t="s">
        <v>66</v>
      </c>
      <c r="L34" s="77"/>
      <c r="M34" s="79" t="s">
        <v>79</v>
      </c>
      <c r="N34" s="79"/>
      <c r="O34" s="82"/>
    </row>
    <row r="35" spans="5:15" ht="42.75" customHeight="1">
      <c r="E35" s="42">
        <v>8</v>
      </c>
      <c r="F35" s="43" t="s">
        <v>39</v>
      </c>
      <c r="G35" s="44" t="s">
        <v>35</v>
      </c>
      <c r="H35" s="45">
        <v>0.6</v>
      </c>
      <c r="I35" s="45">
        <v>0.4</v>
      </c>
      <c r="J35" s="46"/>
      <c r="K35" s="77" t="s">
        <v>71</v>
      </c>
      <c r="L35" s="77"/>
      <c r="M35" s="79" t="s">
        <v>80</v>
      </c>
      <c r="N35" s="79"/>
      <c r="O35" s="82"/>
    </row>
    <row r="36" spans="5:15" ht="33.75" customHeight="1">
      <c r="E36" s="42">
        <v>9</v>
      </c>
      <c r="F36" s="43" t="s">
        <v>39</v>
      </c>
      <c r="G36" s="44" t="s">
        <v>35</v>
      </c>
      <c r="H36" s="45">
        <v>0.38</v>
      </c>
      <c r="I36" s="45"/>
      <c r="J36" s="46"/>
      <c r="K36" s="77" t="s">
        <v>72</v>
      </c>
      <c r="L36" s="77"/>
      <c r="M36" s="79" t="s">
        <v>82</v>
      </c>
      <c r="N36" s="79"/>
      <c r="O36" s="82"/>
    </row>
    <row r="37" spans="5:15" ht="36.75" customHeight="1">
      <c r="E37" s="42">
        <v>10</v>
      </c>
      <c r="F37" s="43" t="s">
        <v>39</v>
      </c>
      <c r="G37" s="44" t="s">
        <v>35</v>
      </c>
      <c r="H37" s="45">
        <v>1.3</v>
      </c>
      <c r="I37" s="45">
        <v>0.2</v>
      </c>
      <c r="J37" s="46"/>
      <c r="K37" s="77" t="s">
        <v>73</v>
      </c>
      <c r="L37" s="77"/>
      <c r="M37" s="79" t="s">
        <v>74</v>
      </c>
      <c r="N37" s="79"/>
      <c r="O37" s="82"/>
    </row>
    <row r="38" spans="5:15" ht="38.25" customHeight="1">
      <c r="E38" s="42">
        <v>11</v>
      </c>
      <c r="F38" s="43" t="s">
        <v>41</v>
      </c>
      <c r="G38" s="44" t="s">
        <v>35</v>
      </c>
      <c r="H38" s="45">
        <v>1</v>
      </c>
      <c r="I38" s="45">
        <v>1.3</v>
      </c>
      <c r="J38" s="46"/>
      <c r="K38" s="77" t="s">
        <v>62</v>
      </c>
      <c r="L38" s="77"/>
      <c r="M38" s="79" t="s">
        <v>63</v>
      </c>
      <c r="N38" s="79"/>
      <c r="O38" s="82"/>
    </row>
    <row r="39" spans="5:15" ht="43.5" customHeight="1">
      <c r="E39" s="42">
        <v>12</v>
      </c>
      <c r="F39" s="43" t="s">
        <v>41</v>
      </c>
      <c r="G39" s="44" t="s">
        <v>35</v>
      </c>
      <c r="H39" s="45">
        <v>0.21</v>
      </c>
      <c r="I39" s="45"/>
      <c r="J39" s="46"/>
      <c r="K39" s="77" t="s">
        <v>64</v>
      </c>
      <c r="L39" s="77"/>
      <c r="M39" s="79" t="s">
        <v>65</v>
      </c>
      <c r="N39" s="79"/>
      <c r="O39" s="82"/>
    </row>
    <row r="40" spans="5:15" ht="30.75" customHeight="1">
      <c r="E40" s="42">
        <v>13</v>
      </c>
      <c r="F40" s="43" t="s">
        <v>75</v>
      </c>
      <c r="G40" s="44" t="s">
        <v>35</v>
      </c>
      <c r="H40" s="45">
        <v>0.2</v>
      </c>
      <c r="I40" s="45"/>
      <c r="J40" s="46"/>
      <c r="K40" s="77" t="s">
        <v>66</v>
      </c>
      <c r="L40" s="77"/>
      <c r="M40" s="79" t="s">
        <v>67</v>
      </c>
      <c r="N40" s="79"/>
      <c r="O40" s="82"/>
    </row>
    <row r="41" spans="5:15" ht="41.25" customHeight="1">
      <c r="E41" s="42">
        <v>14</v>
      </c>
      <c r="F41" s="43" t="s">
        <v>41</v>
      </c>
      <c r="G41" s="44" t="s">
        <v>35</v>
      </c>
      <c r="H41" s="45">
        <v>0.99</v>
      </c>
      <c r="I41" s="45"/>
      <c r="J41" s="46"/>
      <c r="K41" s="77" t="s">
        <v>72</v>
      </c>
      <c r="L41" s="77"/>
      <c r="M41" s="79" t="s">
        <v>83</v>
      </c>
      <c r="N41" s="79"/>
      <c r="O41" s="82"/>
    </row>
    <row r="42" spans="5:15" ht="30.75" customHeight="1">
      <c r="E42" s="42">
        <v>15</v>
      </c>
      <c r="F42" s="43" t="s">
        <v>41</v>
      </c>
      <c r="G42" s="44" t="s">
        <v>35</v>
      </c>
      <c r="H42" s="45">
        <v>3</v>
      </c>
      <c r="I42" s="45"/>
      <c r="J42" s="45">
        <v>1</v>
      </c>
      <c r="K42" s="77" t="s">
        <v>73</v>
      </c>
      <c r="L42" s="77"/>
      <c r="M42" s="79" t="s">
        <v>84</v>
      </c>
      <c r="N42" s="79"/>
      <c r="O42" s="82"/>
    </row>
    <row r="43" spans="5:15" ht="42" customHeight="1">
      <c r="E43" s="42">
        <v>16</v>
      </c>
      <c r="F43" s="43" t="s">
        <v>41</v>
      </c>
      <c r="G43" s="44" t="s">
        <v>35</v>
      </c>
      <c r="H43" s="45">
        <v>0.6</v>
      </c>
      <c r="I43" s="45">
        <v>0.8</v>
      </c>
      <c r="J43" s="46"/>
      <c r="K43" s="77" t="s">
        <v>70</v>
      </c>
      <c r="L43" s="77"/>
      <c r="M43" s="81" t="s">
        <v>85</v>
      </c>
      <c r="N43" s="81"/>
      <c r="O43" s="82"/>
    </row>
    <row r="44" spans="5:15">
      <c r="E44" s="47"/>
      <c r="F44" s="48"/>
      <c r="G44" s="49" t="s">
        <v>15</v>
      </c>
      <c r="H44" s="50">
        <f>SUM(H28:H43)</f>
        <v>14.99</v>
      </c>
      <c r="I44" s="50">
        <f t="shared" ref="I44:J44" si="2">SUM(I28:I43)</f>
        <v>2.7</v>
      </c>
      <c r="J44" s="50">
        <f t="shared" si="2"/>
        <v>1</v>
      </c>
      <c r="K44" s="52"/>
      <c r="L44" s="51"/>
    </row>
  </sheetData>
  <mergeCells count="66">
    <mergeCell ref="M42:O42"/>
    <mergeCell ref="M43:O43"/>
    <mergeCell ref="M27:O27"/>
    <mergeCell ref="M36:O36"/>
    <mergeCell ref="M37:O37"/>
    <mergeCell ref="M38:O38"/>
    <mergeCell ref="M39:O39"/>
    <mergeCell ref="K32:L32"/>
    <mergeCell ref="K33:L33"/>
    <mergeCell ref="K34:L34"/>
    <mergeCell ref="K35:L35"/>
    <mergeCell ref="K36:L36"/>
    <mergeCell ref="K37:L37"/>
    <mergeCell ref="K38:L38"/>
    <mergeCell ref="K39:L39"/>
    <mergeCell ref="K40:L40"/>
    <mergeCell ref="K41:L41"/>
    <mergeCell ref="K42:L42"/>
    <mergeCell ref="K43:L43"/>
    <mergeCell ref="M32:O32"/>
    <mergeCell ref="M33:O33"/>
    <mergeCell ref="M34:O34"/>
    <mergeCell ref="M35:O35"/>
    <mergeCell ref="M40:O40"/>
    <mergeCell ref="M41:O41"/>
    <mergeCell ref="K30:L30"/>
    <mergeCell ref="K31:L31"/>
    <mergeCell ref="K25:L26"/>
    <mergeCell ref="K27:L27"/>
    <mergeCell ref="K28:L28"/>
    <mergeCell ref="K29:L29"/>
    <mergeCell ref="M28:O28"/>
    <mergeCell ref="M29:O29"/>
    <mergeCell ref="M30:O30"/>
    <mergeCell ref="M31:O31"/>
    <mergeCell ref="E18:O18"/>
    <mergeCell ref="B19:D19"/>
    <mergeCell ref="B14:D14"/>
    <mergeCell ref="B13:O13"/>
    <mergeCell ref="B18:D18"/>
    <mergeCell ref="B15:D15"/>
    <mergeCell ref="B17:D17"/>
    <mergeCell ref="B16:D16"/>
    <mergeCell ref="E16:O16"/>
    <mergeCell ref="E14:O14"/>
    <mergeCell ref="E15:O15"/>
    <mergeCell ref="E17:O17"/>
    <mergeCell ref="F24:H24"/>
    <mergeCell ref="E25:E26"/>
    <mergeCell ref="F25:F26"/>
    <mergeCell ref="G25:G26"/>
    <mergeCell ref="E19:O19"/>
    <mergeCell ref="M25:O26"/>
    <mergeCell ref="B12:O12"/>
    <mergeCell ref="B2:O2"/>
    <mergeCell ref="B4:B5"/>
    <mergeCell ref="D4:D5"/>
    <mergeCell ref="N4:N5"/>
    <mergeCell ref="O4:O5"/>
    <mergeCell ref="F4:F5"/>
    <mergeCell ref="G4:G5"/>
    <mergeCell ref="H4:K4"/>
    <mergeCell ref="C4:C5"/>
    <mergeCell ref="M4:M5"/>
    <mergeCell ref="L4:L5"/>
    <mergeCell ref="E4:E5"/>
  </mergeCells>
  <pageMargins left="0.78740157480314965" right="0.19685039370078741" top="0.59055118110236227" bottom="0.39370078740157483" header="0.31496062992125984" footer="0.31496062992125984"/>
  <pageSetup paperSize="9" scale="65" orientation="landscape" r:id="rId1"/>
  <headerFooter>
    <oddFooter>&amp;C&amp;P</oddFooter>
  </headerFooter>
  <rowBreaks count="1" manualBreakCount="1">
    <brk id="2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5" t="s">
        <v>23</v>
      </c>
      <c r="B5" t="e">
        <f>XLR_ERRNAME</f>
        <v>#NAME?</v>
      </c>
    </row>
    <row r="6" spans="1:19">
      <c r="A6" t="s">
        <v>24</v>
      </c>
      <c r="B6">
        <v>12575</v>
      </c>
      <c r="C6" s="26" t="s">
        <v>25</v>
      </c>
      <c r="D6">
        <v>7256</v>
      </c>
      <c r="E6" s="26" t="s">
        <v>26</v>
      </c>
      <c r="F6" s="26" t="s">
        <v>27</v>
      </c>
      <c r="G6" s="26" t="s">
        <v>28</v>
      </c>
      <c r="H6" s="26" t="s">
        <v>28</v>
      </c>
      <c r="I6" s="26" t="s">
        <v>28</v>
      </c>
      <c r="J6" s="26" t="s">
        <v>26</v>
      </c>
      <c r="K6" s="26" t="s">
        <v>29</v>
      </c>
      <c r="L6" s="26" t="s">
        <v>30</v>
      </c>
      <c r="M6" s="26" t="s">
        <v>31</v>
      </c>
      <c r="N6" s="26" t="s">
        <v>28</v>
      </c>
      <c r="O6">
        <v>2959</v>
      </c>
      <c r="P6" s="26" t="s">
        <v>32</v>
      </c>
      <c r="Q6">
        <v>2</v>
      </c>
      <c r="R6" s="26" t="s">
        <v>33</v>
      </c>
      <c r="S6" s="26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Гулиев Тимур Абрекович</dc:creator>
  <cp:lastModifiedBy>Фаррахова Эльвера Римовна</cp:lastModifiedBy>
  <cp:lastPrinted>2016-02-29T10:01:34Z</cp:lastPrinted>
  <dcterms:created xsi:type="dcterms:W3CDTF">2013-12-19T08:11:42Z</dcterms:created>
  <dcterms:modified xsi:type="dcterms:W3CDTF">2016-02-29T10:01:36Z</dcterms:modified>
</cp:coreProperties>
</file>