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80" windowWidth="12120" windowHeight="7110"/>
  </bookViews>
  <sheets>
    <sheet name="Лот 1" sheetId="1" r:id="rId1"/>
  </sheets>
  <definedNames>
    <definedName name="Print_Area_1">'Лот 1'!$A$1:$R$16</definedName>
    <definedName name="_xlnm.Print_Area" localSheetId="0">'Лот 1'!$A$1:$R$18</definedName>
  </definedNames>
  <calcPr calcId="145621"/>
</workbook>
</file>

<file path=xl/calcChain.xml><?xml version="1.0" encoding="utf-8"?>
<calcChain xmlns="http://schemas.openxmlformats.org/spreadsheetml/2006/main">
  <c r="L6" i="1" l="1"/>
  <c r="M6" i="1" s="1"/>
  <c r="L7" i="1"/>
  <c r="M7" i="1" s="1"/>
  <c r="L8" i="1"/>
  <c r="M8" i="1" s="1"/>
  <c r="L5" i="1"/>
  <c r="M5" i="1" s="1"/>
  <c r="L9" i="1" l="1"/>
  <c r="M9" i="1" s="1"/>
</calcChain>
</file>

<file path=xl/sharedStrings.xml><?xml version="1.0" encoding="utf-8"?>
<sst xmlns="http://schemas.openxmlformats.org/spreadsheetml/2006/main" count="40" uniqueCount="37">
  <si>
    <t>№ п.п</t>
  </si>
  <si>
    <t>Код продукта</t>
  </si>
  <si>
    <t>Описание</t>
  </si>
  <si>
    <t>Транспортировка товара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</si>
  <si>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</si>
  <si>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Особые условия</t>
  </si>
  <si>
    <t>Кол-во</t>
  </si>
  <si>
    <t>Цена за единицу измерения с НДС 18 %, рубли РФ</t>
  </si>
  <si>
    <t>Сумма в том числе  НДС 18 %, рубли РФ</t>
  </si>
  <si>
    <t>Адрес доставки</t>
  </si>
  <si>
    <t>Итого:</t>
  </si>
  <si>
    <t xml:space="preserve">Спецификация </t>
  </si>
  <si>
    <t>Приложение № 1</t>
  </si>
  <si>
    <t xml:space="preserve">Лот </t>
  </si>
  <si>
    <t>Условия доставки :</t>
  </si>
  <si>
    <t xml:space="preserve">г.Уфа .ул Каспийская ,  дом 14,  склад филиал РПКЦ "Спутник"               8-9053527779       Иксанова Ф.С </t>
  </si>
  <si>
    <t xml:space="preserve">ед.изм </t>
  </si>
  <si>
    <t xml:space="preserve">Сумма  без  НДС  рубли </t>
  </si>
  <si>
    <t>Объем может быть изменен на  30 % без изменения стоимости единицы</t>
  </si>
  <si>
    <t xml:space="preserve">Конт. лицо для информации </t>
  </si>
  <si>
    <t>Ахметзянова В.Ф. тел.(347) 250-07-63; факс (347) 250-37-72; эл.почта : v.akhmetzyanova@bashtel.ru  Ушкевич С.В8/347/200-54-67</t>
  </si>
  <si>
    <t>Консоль столбовая</t>
  </si>
  <si>
    <t xml:space="preserve">Предназначена для крепления стальных тросов и проволок на деревянных опорах воздушных линий связи при  подвесе кабелей.
Штампованные стальные столбовые консоли.закрепляют на деревянных опорах с шестигранной головкой.Материал - сталь 5мм;  Габаритные размеры (длина*высота*ширина*) - 134*113*60 мм;
         Размер шурупа - 12*100 мм;
</t>
  </si>
  <si>
    <t>Подвес кабельный  20*156</t>
  </si>
  <si>
    <t xml:space="preserve">
Используется для крепления кабеля с круглым сечением к тросу. Длина подвеса -156, мм.
Подвесы кабельные выпускаются согласно ТУ 2291-474-01132910-2010.
Материал : смесь полиэтилена высокого давления и полипропилена с добавлением пластифицирующих
и светостабилизирующих добавок. (ГОСТ 16337)
</t>
  </si>
  <si>
    <t xml:space="preserve">
Используется для крепления кабеля с круглым сечением к тросу. Длина подвеса -184 мм.
Подвесы кабельные выпускаются согласно ТУ 2291-474-01132910-2010.
Материал : смесь полиэтилена высокого давления и полипропилена с добавлением пластифицирующих
и светостабилизирующих добавок. (ГОСТ 16337)
</t>
  </si>
  <si>
    <t xml:space="preserve">Штыри заземления </t>
  </si>
  <si>
    <t xml:space="preserve">шт </t>
  </si>
  <si>
    <t>Предназначен для  соединение какого-либо участка электрической цепи или оборудования с устройством заземления,.устройством заземления является металлический штырь из  стальной арматуры  класса А-3 d16 длиной 2000мм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</si>
  <si>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РФ.
5) Гарантийный срок на товар    определяется в  соответствии с   гарантииными   обязательствами производителя,но не менее 12 месяцев.</t>
  </si>
  <si>
    <t xml:space="preserve">г.Уфа .ул Каспийская ,  дом 14,  склад филиал РПКЦ "Спутник"                                                8-9053527779                       Иксанова Ф.С </t>
  </si>
  <si>
    <t xml:space="preserve">ОКС </t>
  </si>
  <si>
    <t>ТЭ</t>
  </si>
  <si>
    <t xml:space="preserve">КР </t>
  </si>
  <si>
    <t>Подвес кабельный  20*184</t>
  </si>
  <si>
    <t>Предельная стомость лота составляет 2209600,00 с НДС  ( без НДС1872542,37)</t>
  </si>
  <si>
    <t xml:space="preserve">Требуемые сроки поставки: до 20.06.2013года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</si>
</sst>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164" formatCode="#,##0.000"/>
    <numFmt numFmtId="165" formatCode="#,##0.00&quot;р.&quot;"/>
  </numFmts>
  <fonts count="17" x14ac:knownFonts="1">
    <font>
      <sz val="10"/>
      <name val="Arial Cyr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1"/>
      <name val="Arial Cyr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44" fontId="9" fillId="0" borderId="0" applyFont="0" applyFill="0" applyBorder="0" applyAlignment="0" applyProtection="0"/>
    <xf numFmtId="0" fontId="9" fillId="0" borderId="0"/>
    <xf numFmtId="0" fontId="13" fillId="0" borderId="0"/>
  </cellStyleXfs>
  <cellXfs count="10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Border="1"/>
    <xf numFmtId="0" fontId="2" fillId="0" borderId="0" xfId="0" applyFont="1"/>
    <xf numFmtId="0" fontId="5" fillId="0" borderId="0" xfId="0" applyFont="1" applyBorder="1"/>
    <xf numFmtId="0" fontId="5" fillId="0" borderId="0" xfId="0" applyFont="1"/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5" xfId="0" applyFont="1" applyBorder="1" applyAlignment="1">
      <alignment wrapText="1"/>
    </xf>
    <xf numFmtId="0" fontId="6" fillId="0" borderId="5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5" xfId="0" applyFont="1" applyBorder="1"/>
    <xf numFmtId="0" fontId="7" fillId="0" borderId="4" xfId="0" applyFont="1" applyBorder="1"/>
    <xf numFmtId="0" fontId="7" fillId="0" borderId="0" xfId="0" applyFont="1" applyBorder="1"/>
    <xf numFmtId="0" fontId="7" fillId="0" borderId="0" xfId="0" applyFont="1"/>
    <xf numFmtId="0" fontId="4" fillId="0" borderId="4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4" fontId="4" fillId="0" borderId="9" xfId="2" applyFont="1" applyBorder="1" applyAlignment="1">
      <alignment vertical="center" wrapText="1"/>
    </xf>
    <xf numFmtId="0" fontId="7" fillId="0" borderId="7" xfId="0" applyFont="1" applyBorder="1"/>
    <xf numFmtId="0" fontId="10" fillId="0" borderId="0" xfId="0" applyFont="1" applyAlignment="1">
      <alignment horizontal="left"/>
    </xf>
    <xf numFmtId="164" fontId="10" fillId="0" borderId="0" xfId="0" applyNumberFormat="1" applyFont="1" applyAlignment="1">
      <alignment horizontal="left"/>
    </xf>
    <xf numFmtId="164" fontId="11" fillId="0" borderId="0" xfId="0" applyNumberFormat="1" applyFont="1" applyAlignment="1">
      <alignment horizontal="left"/>
    </xf>
    <xf numFmtId="164" fontId="11" fillId="0" borderId="0" xfId="0" applyNumberFormat="1" applyFont="1" applyBorder="1" applyAlignment="1">
      <alignment horizontal="left" wrapText="1"/>
    </xf>
    <xf numFmtId="0" fontId="10" fillId="0" borderId="5" xfId="0" applyFont="1" applyBorder="1" applyAlignment="1">
      <alignment horizontal="center" vertical="center"/>
    </xf>
    <xf numFmtId="3" fontId="10" fillId="0" borderId="5" xfId="0" applyNumberFormat="1" applyFont="1" applyBorder="1" applyAlignment="1">
      <alignment horizontal="center" vertical="center"/>
    </xf>
    <xf numFmtId="3" fontId="10" fillId="0" borderId="5" xfId="0" applyNumberFormat="1" applyFont="1" applyFill="1" applyBorder="1" applyAlignment="1">
      <alignment horizontal="center" vertical="center"/>
    </xf>
    <xf numFmtId="164" fontId="10" fillId="0" borderId="0" xfId="0" applyNumberFormat="1" applyFont="1" applyBorder="1" applyAlignment="1">
      <alignment horizontal="left" wrapText="1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44" fontId="10" fillId="0" borderId="7" xfId="2" applyFont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2" fillId="2" borderId="5" xfId="3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2" fillId="2" borderId="5" xfId="3" applyFont="1" applyFill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164" fontId="11" fillId="0" borderId="5" xfId="0" applyNumberFormat="1" applyFont="1" applyFill="1" applyBorder="1" applyAlignment="1">
      <alignment horizontal="right" vertical="center" wrapText="1"/>
    </xf>
    <xf numFmtId="44" fontId="11" fillId="0" borderId="7" xfId="2" applyFont="1" applyBorder="1" applyAlignment="1">
      <alignment vertical="center" wrapText="1"/>
    </xf>
    <xf numFmtId="2" fontId="14" fillId="2" borderId="5" xfId="0" applyNumberFormat="1" applyFont="1" applyFill="1" applyBorder="1" applyAlignment="1">
      <alignment horizontal="center" vertical="center"/>
    </xf>
    <xf numFmtId="2" fontId="14" fillId="2" borderId="13" xfId="0" applyNumberFormat="1" applyFont="1" applyFill="1" applyBorder="1" applyAlignment="1">
      <alignment horizontal="center" vertical="center"/>
    </xf>
    <xf numFmtId="165" fontId="11" fillId="0" borderId="5" xfId="0" applyNumberFormat="1" applyFont="1" applyFill="1" applyBorder="1" applyAlignment="1">
      <alignment horizontal="right" vertical="center" wrapText="1"/>
    </xf>
    <xf numFmtId="0" fontId="10" fillId="0" borderId="7" xfId="0" applyFont="1" applyBorder="1" applyAlignment="1">
      <alignment horizontal="center" vertical="center" wrapText="1"/>
    </xf>
    <xf numFmtId="0" fontId="15" fillId="2" borderId="5" xfId="3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1" fontId="3" fillId="0" borderId="6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12" fillId="0" borderId="7" xfId="0" applyFont="1" applyBorder="1" applyAlignment="1">
      <alignment vertical="center" wrapText="1"/>
    </xf>
    <xf numFmtId="164" fontId="12" fillId="0" borderId="7" xfId="0" applyNumberFormat="1" applyFont="1" applyFill="1" applyBorder="1" applyAlignment="1">
      <alignment horizontal="center" vertical="center" wrapText="1"/>
    </xf>
    <xf numFmtId="164" fontId="12" fillId="0" borderId="11" xfId="0" applyNumberFormat="1" applyFont="1" applyFill="1" applyBorder="1" applyAlignment="1">
      <alignment horizontal="center" vertical="center" wrapText="1"/>
    </xf>
    <xf numFmtId="164" fontId="12" fillId="0" borderId="11" xfId="0" applyNumberFormat="1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164" fontId="12" fillId="0" borderId="10" xfId="0" applyNumberFormat="1" applyFont="1" applyBorder="1" applyAlignment="1">
      <alignment horizontal="left"/>
    </xf>
    <xf numFmtId="0" fontId="11" fillId="0" borderId="13" xfId="0" applyFont="1" applyBorder="1" applyAlignment="1">
      <alignment horizontal="center" vertical="center" wrapText="1"/>
    </xf>
    <xf numFmtId="4" fontId="10" fillId="0" borderId="14" xfId="0" applyNumberFormat="1" applyFont="1" applyFill="1" applyBorder="1" applyAlignment="1">
      <alignment horizontal="center" vertical="center" wrapText="1"/>
    </xf>
    <xf numFmtId="4" fontId="10" fillId="0" borderId="13" xfId="0" applyNumberFormat="1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4" fillId="0" borderId="15" xfId="0" applyFont="1" applyBorder="1" applyAlignment="1">
      <alignment horizontal="center" vertical="center" textRotation="90" wrapText="1"/>
    </xf>
    <xf numFmtId="0" fontId="4" fillId="0" borderId="16" xfId="0" applyFont="1" applyBorder="1" applyAlignment="1">
      <alignment horizontal="center" vertical="center" textRotation="90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164" fontId="12" fillId="0" borderId="21" xfId="0" applyNumberFormat="1" applyFont="1" applyBorder="1" applyAlignment="1">
      <alignment horizontal="center" vertical="center" wrapText="1"/>
    </xf>
    <xf numFmtId="164" fontId="12" fillId="0" borderId="12" xfId="0" applyNumberFormat="1" applyFont="1" applyBorder="1" applyAlignment="1">
      <alignment horizontal="center" vertical="center" wrapText="1"/>
    </xf>
    <xf numFmtId="164" fontId="12" fillId="0" borderId="13" xfId="0" applyNumberFormat="1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12" fillId="0" borderId="11" xfId="0" applyFont="1" applyBorder="1" applyAlignment="1">
      <alignment horizontal="left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4" fontId="10" fillId="0" borderId="13" xfId="0" applyNumberFormat="1" applyFont="1" applyBorder="1" applyAlignment="1">
      <alignment horizontal="center" vertical="center" wrapText="1"/>
    </xf>
  </cellXfs>
  <cellStyles count="5">
    <cellStyle name="TableStyleLight1" xfId="1"/>
    <cellStyle name="Денежный" xfId="2" builtinId="4"/>
    <cellStyle name="Обычный" xfId="0" builtinId="0"/>
    <cellStyle name="Обычный 2 3" xfId="4"/>
    <cellStyle name="Обычный_проект плана 2012+ 20.09.11++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6"/>
  <sheetViews>
    <sheetView tabSelected="1" view="pageBreakPreview" zoomScale="60" zoomScaleNormal="100" zoomScalePageLayoutView="60" workbookViewId="0">
      <selection activeCell="G36" sqref="G36"/>
    </sheetView>
  </sheetViews>
  <sheetFormatPr defaultColWidth="9.28515625" defaultRowHeight="15" x14ac:dyDescent="0.25"/>
  <cols>
    <col min="1" max="1" width="10.5703125" style="1" customWidth="1"/>
    <col min="2" max="2" width="46.140625" style="44" customWidth="1"/>
    <col min="3" max="3" width="29.85546875" style="44" hidden="1" customWidth="1"/>
    <col min="4" max="4" width="0.42578125" style="44" hidden="1" customWidth="1"/>
    <col min="5" max="5" width="52.28515625" style="44" customWidth="1"/>
    <col min="6" max="6" width="12.5703125" style="35" customWidth="1"/>
    <col min="7" max="7" width="14.85546875" style="35" customWidth="1"/>
    <col min="8" max="10" width="14.85546875" style="35" hidden="1" customWidth="1"/>
    <col min="11" max="13" width="23.42578125" style="36" customWidth="1"/>
    <col min="14" max="14" width="30.28515625" style="37" customWidth="1"/>
    <col min="15" max="17" width="0" style="2" hidden="1" customWidth="1"/>
    <col min="18" max="18" width="9.5703125" style="2" customWidth="1"/>
    <col min="19" max="42" width="9.28515625" style="2"/>
    <col min="43" max="16384" width="9.28515625" style="3"/>
  </cols>
  <sheetData>
    <row r="1" spans="1:42" s="5" customFormat="1" ht="62.25" customHeight="1" thickBot="1" x14ac:dyDescent="0.35">
      <c r="A1" s="6" t="s">
        <v>13</v>
      </c>
      <c r="B1" s="45"/>
      <c r="C1" s="45"/>
      <c r="D1" s="45"/>
      <c r="E1" s="87" t="s">
        <v>11</v>
      </c>
      <c r="F1" s="87"/>
      <c r="G1" s="87"/>
      <c r="H1" s="87"/>
      <c r="I1" s="87"/>
      <c r="J1" s="87"/>
      <c r="K1" s="87"/>
      <c r="L1" s="42"/>
      <c r="M1" s="42"/>
      <c r="N1" s="38" t="s">
        <v>12</v>
      </c>
      <c r="O1" s="7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s="13" customFormat="1" ht="54.75" customHeight="1" x14ac:dyDescent="0.25">
      <c r="A2" s="79" t="s">
        <v>0</v>
      </c>
      <c r="B2" s="81" t="s">
        <v>1</v>
      </c>
      <c r="C2" s="82"/>
      <c r="D2" s="83"/>
      <c r="E2" s="74" t="s">
        <v>2</v>
      </c>
      <c r="F2" s="74" t="s">
        <v>16</v>
      </c>
      <c r="G2" s="74" t="s">
        <v>6</v>
      </c>
      <c r="H2" s="74" t="s">
        <v>31</v>
      </c>
      <c r="I2" s="74" t="s">
        <v>32</v>
      </c>
      <c r="J2" s="74" t="s">
        <v>33</v>
      </c>
      <c r="K2" s="72" t="s">
        <v>7</v>
      </c>
      <c r="L2" s="72" t="s">
        <v>8</v>
      </c>
      <c r="M2" s="72" t="s">
        <v>17</v>
      </c>
      <c r="N2" s="104" t="s">
        <v>9</v>
      </c>
      <c r="O2" s="8"/>
      <c r="P2" s="9"/>
      <c r="Q2" s="10"/>
      <c r="R2" s="11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</row>
    <row r="3" spans="1:42" s="13" customFormat="1" ht="42.75" customHeight="1" x14ac:dyDescent="0.25">
      <c r="A3" s="80"/>
      <c r="B3" s="84"/>
      <c r="C3" s="85"/>
      <c r="D3" s="86"/>
      <c r="E3" s="75"/>
      <c r="F3" s="75"/>
      <c r="G3" s="75"/>
      <c r="H3" s="75"/>
      <c r="I3" s="75"/>
      <c r="J3" s="75"/>
      <c r="K3" s="73"/>
      <c r="L3" s="73"/>
      <c r="M3" s="73"/>
      <c r="N3" s="105"/>
      <c r="O3" s="14"/>
      <c r="P3" s="11"/>
      <c r="Q3" s="12"/>
      <c r="R3" s="11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</row>
    <row r="4" spans="1:42" s="18" customFormat="1" ht="28.5" customHeight="1" x14ac:dyDescent="0.25">
      <c r="A4" s="60">
        <v>1</v>
      </c>
      <c r="B4" s="88">
        <v>2</v>
      </c>
      <c r="C4" s="89"/>
      <c r="D4" s="90"/>
      <c r="E4" s="43">
        <v>3</v>
      </c>
      <c r="F4" s="39">
        <v>4</v>
      </c>
      <c r="G4" s="39">
        <v>5</v>
      </c>
      <c r="H4" s="39"/>
      <c r="I4" s="39"/>
      <c r="J4" s="39"/>
      <c r="K4" s="41">
        <v>6</v>
      </c>
      <c r="L4" s="41">
        <v>7</v>
      </c>
      <c r="M4" s="41">
        <v>8</v>
      </c>
      <c r="N4" s="40">
        <v>9</v>
      </c>
      <c r="O4" s="15"/>
      <c r="P4" s="16"/>
      <c r="Q4" s="17"/>
      <c r="R4" s="16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</row>
    <row r="5" spans="1:42" s="22" customFormat="1" ht="176.25" customHeight="1" x14ac:dyDescent="0.2">
      <c r="A5" s="61">
        <v>1</v>
      </c>
      <c r="B5" s="47" t="s">
        <v>21</v>
      </c>
      <c r="C5" s="48"/>
      <c r="D5" s="48"/>
      <c r="E5" s="51" t="s">
        <v>22</v>
      </c>
      <c r="F5" s="59" t="s">
        <v>27</v>
      </c>
      <c r="G5" s="52">
        <v>1000</v>
      </c>
      <c r="H5" s="52"/>
      <c r="I5" s="52"/>
      <c r="J5" s="52"/>
      <c r="K5" s="55">
        <v>155</v>
      </c>
      <c r="L5" s="57">
        <f>K5*G5</f>
        <v>155000</v>
      </c>
      <c r="M5" s="57">
        <f>L5/1.18</f>
        <v>131355.93220338985</v>
      </c>
      <c r="N5" s="94" t="s">
        <v>30</v>
      </c>
      <c r="O5" s="19"/>
      <c r="P5" s="20"/>
      <c r="Q5" s="21"/>
      <c r="R5" s="20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</row>
    <row r="6" spans="1:42" s="22" customFormat="1" ht="129" customHeight="1" x14ac:dyDescent="0.2">
      <c r="A6" s="61">
        <v>2</v>
      </c>
      <c r="B6" s="47" t="s">
        <v>23</v>
      </c>
      <c r="C6" s="48"/>
      <c r="D6" s="48"/>
      <c r="E6" s="49" t="s">
        <v>24</v>
      </c>
      <c r="F6" s="59" t="s">
        <v>27</v>
      </c>
      <c r="G6" s="52">
        <v>381911</v>
      </c>
      <c r="H6" s="52">
        <v>277500</v>
      </c>
      <c r="I6" s="52">
        <v>56508</v>
      </c>
      <c r="J6" s="52">
        <v>47903</v>
      </c>
      <c r="K6" s="55">
        <v>2.5</v>
      </c>
      <c r="L6" s="57">
        <f t="shared" ref="L6:L8" si="0">K6*G6</f>
        <v>954777.5</v>
      </c>
      <c r="M6" s="57">
        <f t="shared" ref="M6:M8" si="1">L6/1.18</f>
        <v>809133.47457627126</v>
      </c>
      <c r="N6" s="95"/>
      <c r="O6" s="19"/>
      <c r="P6" s="20"/>
      <c r="Q6" s="21"/>
      <c r="R6" s="20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</row>
    <row r="7" spans="1:42" s="22" customFormat="1" ht="129" customHeight="1" x14ac:dyDescent="0.2">
      <c r="A7" s="61">
        <v>3</v>
      </c>
      <c r="B7" s="47" t="s">
        <v>34</v>
      </c>
      <c r="C7" s="58"/>
      <c r="D7" s="58"/>
      <c r="E7" s="49" t="s">
        <v>25</v>
      </c>
      <c r="F7" s="59" t="s">
        <v>27</v>
      </c>
      <c r="G7" s="52">
        <v>336009</v>
      </c>
      <c r="H7" s="71">
        <v>170400</v>
      </c>
      <c r="I7" s="71">
        <v>97709</v>
      </c>
      <c r="J7" s="71">
        <v>67900</v>
      </c>
      <c r="K7" s="56">
        <v>2.5</v>
      </c>
      <c r="L7" s="57">
        <f t="shared" si="0"/>
        <v>840022.5</v>
      </c>
      <c r="M7" s="57">
        <f t="shared" si="1"/>
        <v>711883.47457627126</v>
      </c>
      <c r="N7" s="95"/>
      <c r="O7" s="19"/>
      <c r="P7" s="20"/>
      <c r="Q7" s="21"/>
      <c r="R7" s="20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</row>
    <row r="8" spans="1:42" s="22" customFormat="1" ht="124.5" customHeight="1" x14ac:dyDescent="0.2">
      <c r="A8" s="61">
        <v>4</v>
      </c>
      <c r="B8" s="47" t="s">
        <v>26</v>
      </c>
      <c r="C8" s="50"/>
      <c r="D8" s="50"/>
      <c r="E8" s="49" t="s">
        <v>28</v>
      </c>
      <c r="F8" s="59" t="s">
        <v>27</v>
      </c>
      <c r="G8" s="52">
        <v>2598</v>
      </c>
      <c r="H8" s="71">
        <v>1200</v>
      </c>
      <c r="I8" s="71">
        <v>917</v>
      </c>
      <c r="J8" s="71">
        <v>481</v>
      </c>
      <c r="K8" s="56">
        <v>100</v>
      </c>
      <c r="L8" s="57">
        <f t="shared" si="0"/>
        <v>259800</v>
      </c>
      <c r="M8" s="57">
        <f t="shared" si="1"/>
        <v>220169.49152542374</v>
      </c>
      <c r="N8" s="95"/>
      <c r="O8" s="19"/>
      <c r="P8" s="20"/>
      <c r="Q8" s="21"/>
      <c r="R8" s="20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</row>
    <row r="9" spans="1:42" s="26" customFormat="1" ht="33" customHeight="1" x14ac:dyDescent="0.2">
      <c r="A9" s="33"/>
      <c r="B9" s="46"/>
      <c r="C9" s="46"/>
      <c r="D9" s="46"/>
      <c r="E9" s="46"/>
      <c r="F9" s="54"/>
      <c r="G9" s="54"/>
      <c r="H9" s="54"/>
      <c r="I9" s="54"/>
      <c r="J9" s="54"/>
      <c r="K9" s="53" t="s">
        <v>10</v>
      </c>
      <c r="L9" s="57">
        <f>SUM(L5:L8)</f>
        <v>2209600</v>
      </c>
      <c r="M9" s="57">
        <f t="shared" ref="M9" si="2">L9/1.18</f>
        <v>1872542.3728813559</v>
      </c>
      <c r="N9" s="96"/>
      <c r="O9" s="23"/>
      <c r="P9" s="24"/>
      <c r="Q9" s="25"/>
      <c r="R9" s="24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</row>
    <row r="10" spans="1:42" s="26" customFormat="1" ht="33" customHeight="1" x14ac:dyDescent="0.2">
      <c r="A10" s="62"/>
      <c r="B10" s="103" t="s">
        <v>35</v>
      </c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34"/>
      <c r="P10" s="25"/>
      <c r="Q10" s="25"/>
      <c r="R10" s="24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</row>
    <row r="11" spans="1:42" s="26" customFormat="1" ht="31.5" customHeight="1" x14ac:dyDescent="0.2">
      <c r="A11" s="62"/>
      <c r="B11" s="99" t="s">
        <v>18</v>
      </c>
      <c r="C11" s="99"/>
      <c r="D11" s="99"/>
      <c r="E11" s="99"/>
      <c r="F11" s="64"/>
      <c r="G11" s="64"/>
      <c r="H11" s="64"/>
      <c r="I11" s="64"/>
      <c r="J11" s="64"/>
      <c r="K11" s="65"/>
      <c r="L11" s="65"/>
      <c r="M11" s="66"/>
      <c r="N11" s="67"/>
      <c r="O11" s="34"/>
      <c r="P11" s="25"/>
      <c r="Q11" s="25"/>
      <c r="R11" s="24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</row>
    <row r="12" spans="1:42" s="26" customFormat="1" ht="33" customHeight="1" x14ac:dyDescent="0.2">
      <c r="A12" s="62"/>
      <c r="B12" s="99" t="s">
        <v>36</v>
      </c>
      <c r="C12" s="99"/>
      <c r="D12" s="99"/>
      <c r="E12" s="99"/>
      <c r="F12" s="64"/>
      <c r="G12" s="64"/>
      <c r="H12" s="64"/>
      <c r="I12" s="64"/>
      <c r="J12" s="64"/>
      <c r="K12" s="65"/>
      <c r="L12" s="65"/>
      <c r="M12" s="66"/>
      <c r="N12" s="67"/>
      <c r="O12" s="34"/>
      <c r="P12" s="25"/>
      <c r="Q12" s="25"/>
      <c r="R12" s="24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</row>
    <row r="13" spans="1:42" s="26" customFormat="1" ht="33" customHeight="1" x14ac:dyDescent="0.2">
      <c r="A13" s="63"/>
      <c r="B13" s="68" t="s">
        <v>14</v>
      </c>
      <c r="C13" s="69"/>
      <c r="D13" s="69"/>
      <c r="E13" s="99" t="s">
        <v>15</v>
      </c>
      <c r="F13" s="99"/>
      <c r="G13" s="99"/>
      <c r="H13" s="99"/>
      <c r="I13" s="99"/>
      <c r="J13" s="99"/>
      <c r="K13" s="99"/>
      <c r="L13" s="99"/>
      <c r="M13" s="99"/>
      <c r="N13" s="99"/>
      <c r="O13" s="34"/>
      <c r="P13" s="25"/>
      <c r="Q13" s="25"/>
      <c r="R13" s="24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</row>
    <row r="14" spans="1:42" s="29" customFormat="1" ht="43.5" customHeight="1" x14ac:dyDescent="0.2">
      <c r="A14" s="97" t="s">
        <v>3</v>
      </c>
      <c r="B14" s="98"/>
      <c r="C14" s="100" t="s">
        <v>4</v>
      </c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2"/>
      <c r="R14" s="27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</row>
    <row r="15" spans="1:42" s="32" customFormat="1" ht="116.25" customHeight="1" x14ac:dyDescent="0.2">
      <c r="A15" s="97" t="s">
        <v>5</v>
      </c>
      <c r="B15" s="98"/>
      <c r="C15" s="91" t="s">
        <v>29</v>
      </c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3"/>
      <c r="R15" s="30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</row>
    <row r="16" spans="1:42" ht="24" customHeight="1" x14ac:dyDescent="0.25">
      <c r="A16" s="76" t="s">
        <v>19</v>
      </c>
      <c r="B16" s="77"/>
      <c r="C16" s="76" t="s">
        <v>20</v>
      </c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0"/>
    </row>
  </sheetData>
  <mergeCells count="25">
    <mergeCell ref="A16:B16"/>
    <mergeCell ref="C16:M16"/>
    <mergeCell ref="A2:A3"/>
    <mergeCell ref="B2:D3"/>
    <mergeCell ref="E1:K1"/>
    <mergeCell ref="B4:D4"/>
    <mergeCell ref="C15:Q15"/>
    <mergeCell ref="N5:N9"/>
    <mergeCell ref="A14:B14"/>
    <mergeCell ref="A15:B15"/>
    <mergeCell ref="B12:E12"/>
    <mergeCell ref="C14:Q14"/>
    <mergeCell ref="B11:E11"/>
    <mergeCell ref="B10:N10"/>
    <mergeCell ref="E13:N13"/>
    <mergeCell ref="N2:N3"/>
    <mergeCell ref="M2:M3"/>
    <mergeCell ref="E2:E3"/>
    <mergeCell ref="L2:L3"/>
    <mergeCell ref="K2:K3"/>
    <mergeCell ref="F2:F3"/>
    <mergeCell ref="G2:G3"/>
    <mergeCell ref="H2:H3"/>
    <mergeCell ref="I2:I3"/>
    <mergeCell ref="J2:J3"/>
  </mergeCells>
  <phoneticPr fontId="8" type="noConversion"/>
  <pageMargins left="0" right="0" top="0" bottom="0" header="0.51181102362204722" footer="0.19685039370078741"/>
  <pageSetup paperSize="9" scale="50" firstPageNumber="0" fitToWidth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Лот 1</vt:lpstr>
      <vt:lpstr>Print_Area_1</vt:lpstr>
      <vt:lpstr>'Лот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Мигранова Регина Фангизовна</cp:lastModifiedBy>
  <cp:revision>0</cp:revision>
  <cp:lastPrinted>2013-05-23T10:54:00Z</cp:lastPrinted>
  <dcterms:created xsi:type="dcterms:W3CDTF">2011-10-27T10:58:53Z</dcterms:created>
  <dcterms:modified xsi:type="dcterms:W3CDTF">2013-05-23T11:55:17Z</dcterms:modified>
</cp:coreProperties>
</file>