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Лист1!$A$7:$AE$11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  <definedName name="_xlnm.Print_Area" localSheetId="0">Лист1!$A$1:$P$21</definedName>
  </definedNames>
  <calcPr calcId="124519"/>
</workbook>
</file>

<file path=xl/calcChain.xml><?xml version="1.0" encoding="utf-8"?>
<calcChain xmlns="http://schemas.openxmlformats.org/spreadsheetml/2006/main">
  <c r="L8" i="1"/>
  <c r="N8" s="1"/>
  <c r="O8" s="1"/>
  <c r="L9"/>
  <c r="N9" s="1"/>
  <c r="O9" s="1"/>
  <c r="L10"/>
  <c r="N10" s="1"/>
  <c r="O10" s="1"/>
  <c r="L7"/>
  <c r="B10"/>
  <c r="B9"/>
  <c r="B8"/>
  <c r="B7"/>
  <c r="B5" i="2"/>
  <c r="N7" i="1" l="1"/>
  <c r="O7" s="1"/>
  <c r="O11" s="1"/>
  <c r="N11" l="1"/>
  <c r="O12" s="1"/>
</calcChain>
</file>

<file path=xl/sharedStrings.xml><?xml version="1.0" encoding="utf-8"?>
<sst xmlns="http://schemas.openxmlformats.org/spreadsheetml/2006/main" count="70" uniqueCount="57">
  <si>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</si>
  <si>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</si>
  <si>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</si>
  <si>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</si>
  <si>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</si>
  <si>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</si>
  <si>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</si>
  <si>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</si>
  <si>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</si>
  <si>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</si>
  <si>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</si>
  <si>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</si>
  <si>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</si>
  <si>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</si>
  <si>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</si>
  <si>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</si>
  <si>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</si>
  <si>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</si>
  <si>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В т.ч. НДС</t>
  </si>
  <si>
    <t>ЛОТ</t>
  </si>
  <si>
    <t>не менее 12 месяцев</t>
  </si>
  <si>
    <t>Гарантийные обязательства</t>
  </si>
  <si>
    <t xml:space="preserve">Срок службы </t>
  </si>
  <si>
    <t>не менее 25 лет</t>
  </si>
  <si>
    <t>Номенклатура</t>
  </si>
  <si>
    <t>4.2, Developer  (build 122-D7)</t>
  </si>
  <si>
    <t>Query2</t>
  </si>
  <si>
    <t>Республика Башкортостан</t>
  </si>
  <si>
    <t>Поставка кабеля малопарного  (КСВПВ)</t>
  </si>
  <si>
    <t>, тел. , эл.почта:</t>
  </si>
  <si>
    <t/>
  </si>
  <si>
    <t>30.12.2016</t>
  </si>
  <si>
    <t>Мухамадеев Алексей Викторович</t>
  </si>
  <si>
    <t>(347)221-55-87</t>
  </si>
  <si>
    <t>Отдел эксплуатации сетей</t>
  </si>
  <si>
    <t>Приложение 1.1</t>
  </si>
  <si>
    <t>38562</t>
  </si>
  <si>
    <t>км</t>
  </si>
  <si>
    <t>36439</t>
  </si>
  <si>
    <t>38300</t>
  </si>
  <si>
    <t>42782</t>
  </si>
  <si>
    <t>Наименование товара поставщика</t>
  </si>
  <si>
    <t>Предельная цена за единицу измерения без НДС, включая стоимость тары и доставку, рубли РФ</t>
  </si>
  <si>
    <t xml:space="preserve"> 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</si>
  <si>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</si>
  <si>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Кабель типа UTP 5Е 4*2 PVC</t>
  </si>
  <si>
    <t>Кабель типа UTP 5Е 25*2 PVC</t>
  </si>
  <si>
    <t>Кабель типа UTP 5Е 25*2 PЕ</t>
  </si>
  <si>
    <t>Кабель типа UTP 5Е 2*2 PVC</t>
  </si>
  <si>
    <t>Предельная сумма лота составляет: 9 866 635,55 руб. с НДС.</t>
  </si>
  <si>
    <t xml:space="preserve">Начальник отдела капитального строительства  Исмагилов Рустем Альфритович, тел.  +7 (347) 221 - 56-53, эл. Почта r.ismagilov2@bashtel.ru </t>
  </si>
  <si>
    <t xml:space="preserve">Ведущий инженер отдела эксплуатации сетей Мухамадеев Алексей Викторович, тел.  +7 (347) 221 - 55-87, эл. Почта MuhamadeevAV@bashtel.ru </t>
  </si>
  <si>
    <t>Уфа, ул. Каспийская 14</t>
  </si>
  <si>
    <t>Кабель структурированный высокочастотный, в полиэтиленовой изоляции, полиэтиленовая оболочка 5ой категории. Для внешей прокладки.  См. технические требования.</t>
  </si>
  <si>
    <t>Кабель структурированный высокочастотный в полиэтиленовой изоляции, в ПВХ оболочке, 5 е - категория. предназначены для стационарной прокладки внутри зданий и сооружений.  См. технические требования.</t>
  </si>
  <si>
    <t>Кабель структурированный высокочастотный в полиэтиленовой изоляции, в ПВХ оболочке, 5 е - категории. предназначен для стационарной прокладки внутри зданий и сооружений. См. технические требования.</t>
  </si>
  <si>
    <t xml:space="preserve">1 квартал - до 20 марта, 2 квартал - до 1 мая, 3 квартал до 22 июля, 4 кватал - до 21 октября 2016 года.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</si>
</sst>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2" fontId="0" fillId="0" borderId="4" xfId="0" applyNumberFormat="1" applyBorder="1"/>
    <xf numFmtId="0" fontId="0" fillId="0" borderId="10" xfId="0" applyBorder="1"/>
    <xf numFmtId="0" fontId="0" fillId="0" borderId="12" xfId="0" applyBorder="1" applyAlignment="1">
      <alignment vertical="top" wrapText="1"/>
    </xf>
    <xf numFmtId="2" fontId="0" fillId="0" borderId="0" xfId="0" applyNumberFormat="1"/>
    <xf numFmtId="0" fontId="5" fillId="0" borderId="0" xfId="0" applyFont="1"/>
    <xf numFmtId="2" fontId="0" fillId="0" borderId="11" xfId="0" applyNumberFormat="1" applyBorder="1" applyAlignment="1">
      <alignment vertical="top" wrapText="1"/>
    </xf>
    <xf numFmtId="4" fontId="0" fillId="0" borderId="4" xfId="0" applyNumberFormat="1" applyBorder="1"/>
    <xf numFmtId="4" fontId="0" fillId="0" borderId="1" xfId="0" applyNumberFormat="1" applyBorder="1" applyAlignment="1">
      <alignment horizontal="right"/>
    </xf>
    <xf numFmtId="4" fontId="0" fillId="0" borderId="0" xfId="0" applyNumberFormat="1" applyBorder="1"/>
    <xf numFmtId="4" fontId="0" fillId="0" borderId="5" xfId="0" applyNumberFormat="1" applyBorder="1" applyAlignment="1">
      <alignment horizontal="right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E27"/>
  <sheetViews>
    <sheetView tabSelected="1" view="pageBreakPreview" zoomScale="70" zoomScaleNormal="70" zoomScaleSheetLayoutView="70" workbookViewId="0">
      <selection activeCell="A23" sqref="A23:XFD23"/>
    </sheetView>
  </sheetViews>
  <sheetFormatPr defaultRowHeight="15"/>
  <cols>
    <col min="1" max="1" width="0.85546875" customWidth="1"/>
    <col min="2" max="2" width="8.42578125" customWidth="1"/>
    <col min="3" max="3" width="8.42578125" style="7" customWidth="1"/>
    <col min="4" max="4" width="29.28515625" customWidth="1"/>
    <col min="5" max="5" width="20.42578125" style="7" customWidth="1"/>
    <col min="6" max="6" width="42.140625" customWidth="1"/>
    <col min="8" max="10" width="9.5703125" bestFit="1" customWidth="1"/>
    <col min="11" max="11" width="9.5703125" style="4" bestFit="1" customWidth="1"/>
    <col min="12" max="12" width="10.5703125" bestFit="1" customWidth="1"/>
    <col min="13" max="13" width="19.5703125" style="5" customWidth="1"/>
    <col min="14" max="14" width="16" style="5" customWidth="1"/>
    <col min="15" max="15" width="18.28515625" style="6" customWidth="1"/>
    <col min="16" max="16" width="40.140625" customWidth="1"/>
    <col min="17" max="17" width="3.28515625" customWidth="1"/>
    <col min="27" max="30" width="9.140625" style="7"/>
  </cols>
  <sheetData>
    <row r="1" spans="1:31">
      <c r="P1" s="15" t="s">
        <v>35</v>
      </c>
    </row>
    <row r="2" spans="1:31">
      <c r="B2" s="41" t="s">
        <v>9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</row>
    <row r="3" spans="1:31">
      <c r="B3" t="s">
        <v>19</v>
      </c>
      <c r="C3" s="7">
        <v>12575</v>
      </c>
      <c r="D3" s="17"/>
      <c r="E3" s="17"/>
      <c r="F3" s="16"/>
      <c r="H3" s="16"/>
      <c r="P3" s="15"/>
      <c r="Q3" s="3"/>
    </row>
    <row r="4" spans="1:31" s="8" customFormat="1" ht="15" customHeight="1">
      <c r="B4" s="42" t="s">
        <v>0</v>
      </c>
      <c r="C4" s="45" t="s">
        <v>24</v>
      </c>
      <c r="D4" s="42" t="s">
        <v>11</v>
      </c>
      <c r="E4" s="45" t="s">
        <v>41</v>
      </c>
      <c r="F4" s="42" t="s">
        <v>1</v>
      </c>
      <c r="G4" s="42" t="s">
        <v>10</v>
      </c>
      <c r="H4" s="44" t="s">
        <v>12</v>
      </c>
      <c r="I4" s="44"/>
      <c r="J4" s="44"/>
      <c r="K4" s="44"/>
      <c r="L4" s="44"/>
      <c r="M4" s="49" t="s">
        <v>42</v>
      </c>
      <c r="N4" s="47" t="s">
        <v>43</v>
      </c>
      <c r="O4" s="43" t="s">
        <v>44</v>
      </c>
      <c r="P4" s="42" t="s">
        <v>2</v>
      </c>
      <c r="Q4" s="9"/>
    </row>
    <row r="5" spans="1:31" s="39" customFormat="1" ht="97.9" customHeight="1">
      <c r="B5" s="42"/>
      <c r="C5" s="46"/>
      <c r="D5" s="42"/>
      <c r="E5" s="46"/>
      <c r="F5" s="42"/>
      <c r="G5" s="42"/>
      <c r="H5" s="40" t="s">
        <v>13</v>
      </c>
      <c r="I5" s="40" t="s">
        <v>14</v>
      </c>
      <c r="J5" s="40" t="s">
        <v>15</v>
      </c>
      <c r="K5" s="40" t="s">
        <v>16</v>
      </c>
      <c r="L5" s="40" t="s">
        <v>17</v>
      </c>
      <c r="M5" s="50"/>
      <c r="N5" s="48"/>
      <c r="O5" s="43"/>
      <c r="P5" s="42"/>
    </row>
    <row r="6" spans="1:31" s="8" customFormat="1">
      <c r="B6" s="10">
        <v>1</v>
      </c>
      <c r="C6" s="18">
        <v>2</v>
      </c>
      <c r="D6" s="10">
        <v>3</v>
      </c>
      <c r="E6" s="19">
        <v>4</v>
      </c>
      <c r="F6" s="10">
        <v>5</v>
      </c>
      <c r="G6" s="10">
        <v>6</v>
      </c>
      <c r="H6" s="10">
        <v>7</v>
      </c>
      <c r="I6" s="10">
        <v>8</v>
      </c>
      <c r="J6" s="10">
        <v>9</v>
      </c>
      <c r="K6" s="10">
        <v>10</v>
      </c>
      <c r="L6" s="10">
        <v>11</v>
      </c>
      <c r="M6" s="10">
        <v>12</v>
      </c>
      <c r="N6" s="10">
        <v>13</v>
      </c>
      <c r="O6" s="10">
        <v>14</v>
      </c>
      <c r="P6" s="10">
        <v>15</v>
      </c>
    </row>
    <row r="7" spans="1:31" ht="88.5" customHeight="1">
      <c r="A7" s="7"/>
      <c r="B7" s="34">
        <f t="shared" ref="B7:B10" si="0">ROW()-6</f>
        <v>1</v>
      </c>
      <c r="C7" s="34" t="s">
        <v>36</v>
      </c>
      <c r="D7" s="37" t="s">
        <v>45</v>
      </c>
      <c r="E7" s="1"/>
      <c r="F7" s="1" t="s">
        <v>55</v>
      </c>
      <c r="G7" s="34" t="s">
        <v>37</v>
      </c>
      <c r="H7" s="35">
        <v>15</v>
      </c>
      <c r="I7" s="35">
        <v>0</v>
      </c>
      <c r="J7" s="35">
        <v>0</v>
      </c>
      <c r="K7" s="35">
        <v>0</v>
      </c>
      <c r="L7" s="35">
        <f>SUM(H7:K7)</f>
        <v>15</v>
      </c>
      <c r="M7" s="36">
        <v>10801.28</v>
      </c>
      <c r="N7" s="36">
        <f>M7*L7</f>
        <v>162019.20000000001</v>
      </c>
      <c r="O7" s="36">
        <f>1.18*N7</f>
        <v>191182.65600000002</v>
      </c>
      <c r="P7" s="38" t="s">
        <v>52</v>
      </c>
      <c r="Q7" s="7"/>
      <c r="R7" s="7"/>
      <c r="S7" s="7"/>
      <c r="T7" s="7"/>
      <c r="U7" s="7"/>
      <c r="V7" s="7"/>
      <c r="W7" s="27"/>
      <c r="X7" s="7"/>
      <c r="Y7" s="7"/>
      <c r="Z7" s="7"/>
      <c r="AE7" s="7"/>
    </row>
    <row r="8" spans="1:31" s="7" customFormat="1" ht="76.5" customHeight="1">
      <c r="B8" s="34">
        <f t="shared" si="0"/>
        <v>2</v>
      </c>
      <c r="C8" s="34" t="s">
        <v>38</v>
      </c>
      <c r="D8" s="37" t="s">
        <v>46</v>
      </c>
      <c r="E8" s="1"/>
      <c r="F8" s="1" t="s">
        <v>54</v>
      </c>
      <c r="G8" s="34" t="s">
        <v>37</v>
      </c>
      <c r="H8" s="35">
        <v>15.2</v>
      </c>
      <c r="I8" s="35">
        <v>15.2</v>
      </c>
      <c r="J8" s="35">
        <v>0</v>
      </c>
      <c r="K8" s="35">
        <v>0</v>
      </c>
      <c r="L8" s="35">
        <f t="shared" ref="L8:L10" si="1">SUM(H8:K8)</f>
        <v>30.4</v>
      </c>
      <c r="M8" s="36">
        <v>84506.400000000023</v>
      </c>
      <c r="N8" s="36">
        <f t="shared" ref="N8:N10" si="2">M8*L8</f>
        <v>2568994.5600000005</v>
      </c>
      <c r="O8" s="36">
        <f t="shared" ref="O8:O10" si="3">1.18*N8</f>
        <v>3031413.5808000006</v>
      </c>
      <c r="P8" s="38" t="s">
        <v>52</v>
      </c>
      <c r="W8" s="27"/>
    </row>
    <row r="9" spans="1:31" ht="85.15" customHeight="1">
      <c r="A9" s="7"/>
      <c r="B9" s="34">
        <f t="shared" si="0"/>
        <v>3</v>
      </c>
      <c r="C9" s="34" t="s">
        <v>39</v>
      </c>
      <c r="D9" s="37" t="s">
        <v>47</v>
      </c>
      <c r="E9" s="1"/>
      <c r="F9" s="1" t="s">
        <v>53</v>
      </c>
      <c r="G9" s="34" t="s">
        <v>37</v>
      </c>
      <c r="H9" s="35">
        <v>26.7</v>
      </c>
      <c r="I9" s="35">
        <v>25.96</v>
      </c>
      <c r="J9" s="35">
        <v>4.2</v>
      </c>
      <c r="K9" s="35">
        <v>6.9</v>
      </c>
      <c r="L9" s="35">
        <f t="shared" si="1"/>
        <v>63.76</v>
      </c>
      <c r="M9" s="36">
        <v>84905.48</v>
      </c>
      <c r="N9" s="36">
        <f t="shared" si="2"/>
        <v>5413573.4047999997</v>
      </c>
      <c r="O9" s="36">
        <f t="shared" si="3"/>
        <v>6388016.6176639991</v>
      </c>
      <c r="P9" s="38" t="s">
        <v>52</v>
      </c>
      <c r="Q9" s="7"/>
      <c r="R9" s="7"/>
      <c r="S9" s="7"/>
      <c r="T9" s="7"/>
      <c r="U9" s="7"/>
      <c r="V9" s="7"/>
      <c r="W9" s="27"/>
      <c r="X9" s="7"/>
      <c r="Y9" s="7"/>
      <c r="Z9" s="7"/>
      <c r="AE9" s="7"/>
    </row>
    <row r="10" spans="1:31" ht="84" customHeight="1">
      <c r="A10" s="7"/>
      <c r="B10" s="34">
        <f t="shared" si="0"/>
        <v>4</v>
      </c>
      <c r="C10" s="34" t="s">
        <v>40</v>
      </c>
      <c r="D10" s="37" t="s">
        <v>48</v>
      </c>
      <c r="E10" s="1"/>
      <c r="F10" s="1" t="s">
        <v>54</v>
      </c>
      <c r="G10" s="34" t="s">
        <v>37</v>
      </c>
      <c r="H10" s="35">
        <v>6.74</v>
      </c>
      <c r="I10" s="35">
        <v>15.28</v>
      </c>
      <c r="J10" s="35">
        <v>7.42</v>
      </c>
      <c r="K10" s="35">
        <v>2</v>
      </c>
      <c r="L10" s="35">
        <f t="shared" si="1"/>
        <v>31.439999999999998</v>
      </c>
      <c r="M10" s="36">
        <v>6901.03</v>
      </c>
      <c r="N10" s="36">
        <f t="shared" si="2"/>
        <v>216968.38319999998</v>
      </c>
      <c r="O10" s="36">
        <f t="shared" si="3"/>
        <v>256022.69217599995</v>
      </c>
      <c r="P10" s="38" t="s">
        <v>52</v>
      </c>
      <c r="Q10" s="7"/>
      <c r="R10" s="7"/>
      <c r="S10" s="7"/>
      <c r="T10" s="7"/>
      <c r="U10" s="7"/>
      <c r="V10" s="7"/>
      <c r="W10" s="27"/>
      <c r="X10" s="7"/>
      <c r="Y10" s="7"/>
      <c r="Z10" s="7"/>
      <c r="AE10" s="7"/>
    </row>
    <row r="11" spans="1:31">
      <c r="A11" s="7"/>
      <c r="B11" s="12"/>
      <c r="C11" s="14"/>
      <c r="D11" s="13"/>
      <c r="E11" s="13"/>
      <c r="F11" s="13"/>
      <c r="G11" s="14"/>
      <c r="H11" s="24"/>
      <c r="I11" s="24"/>
      <c r="J11" s="24"/>
      <c r="K11" s="24"/>
      <c r="L11" s="24"/>
      <c r="M11" s="30"/>
      <c r="N11" s="31">
        <f>SUM($N$7:$N$10)</f>
        <v>8361555.5480000004</v>
      </c>
      <c r="O11" s="31">
        <f>SUM(O7:O10)</f>
        <v>9866635.5466399994</v>
      </c>
      <c r="P11" s="29"/>
      <c r="Q11" s="7"/>
      <c r="R11" s="7"/>
      <c r="S11" s="7"/>
      <c r="T11" s="7"/>
      <c r="U11" s="7"/>
      <c r="V11" s="7"/>
      <c r="W11" s="7"/>
      <c r="X11" s="7"/>
      <c r="Y11" s="7"/>
      <c r="Z11" s="7"/>
      <c r="AE11" s="7"/>
    </row>
    <row r="12" spans="1:31">
      <c r="A12" s="7"/>
      <c r="B12" s="25"/>
      <c r="C12" s="11"/>
      <c r="D12" s="2"/>
      <c r="E12" s="2"/>
      <c r="F12" s="2"/>
      <c r="G12" s="11"/>
      <c r="H12" s="11"/>
      <c r="I12" s="11"/>
      <c r="J12" s="11"/>
      <c r="K12" s="11"/>
      <c r="L12" s="11"/>
      <c r="M12" s="32"/>
      <c r="N12" s="32" t="s">
        <v>18</v>
      </c>
      <c r="O12" s="33">
        <f>O11-N11</f>
        <v>1505079.998639999</v>
      </c>
      <c r="P12" s="26"/>
      <c r="Q12" s="7"/>
      <c r="R12" s="7"/>
      <c r="S12" s="7"/>
      <c r="T12" s="7"/>
      <c r="U12" s="7"/>
      <c r="V12" s="7"/>
      <c r="W12" s="7"/>
      <c r="X12" s="7"/>
      <c r="Y12" s="7"/>
      <c r="Z12" s="7"/>
      <c r="AE12" s="7"/>
    </row>
    <row r="13" spans="1:31">
      <c r="A13" s="7"/>
      <c r="B13" s="57" t="s">
        <v>49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7"/>
      <c r="R13" s="7"/>
      <c r="S13" s="7"/>
      <c r="T13" s="7"/>
      <c r="U13" s="7"/>
      <c r="V13" s="7"/>
      <c r="W13" s="7"/>
      <c r="X13" s="7"/>
      <c r="Y13" s="7"/>
      <c r="Z13" s="7"/>
      <c r="AE13" s="7"/>
    </row>
    <row r="14" spans="1:31" s="7" customFormat="1">
      <c r="A14"/>
      <c r="B14" s="57" t="s">
        <v>3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/>
      <c r="R14"/>
      <c r="S14"/>
      <c r="T14"/>
      <c r="U14"/>
      <c r="V14"/>
      <c r="W14"/>
      <c r="X14"/>
      <c r="Y14"/>
      <c r="Z14"/>
      <c r="AE14"/>
    </row>
    <row r="15" spans="1:31" s="7" customFormat="1">
      <c r="A15"/>
      <c r="B15" s="58" t="s">
        <v>4</v>
      </c>
      <c r="C15" s="58"/>
      <c r="D15" s="58"/>
      <c r="E15" s="51" t="s">
        <v>56</v>
      </c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3"/>
      <c r="Q15"/>
      <c r="R15"/>
      <c r="S15"/>
      <c r="T15"/>
      <c r="U15"/>
      <c r="V15"/>
      <c r="W15"/>
      <c r="X15"/>
      <c r="Y15"/>
      <c r="Z15"/>
      <c r="AE15"/>
    </row>
    <row r="16" spans="1:31" ht="14.45" customHeight="1">
      <c r="B16" s="58" t="s">
        <v>5</v>
      </c>
      <c r="C16" s="58"/>
      <c r="D16" s="58"/>
      <c r="E16" s="54" t="s">
        <v>8</v>
      </c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6"/>
      <c r="Q16" s="2"/>
      <c r="R16" s="2"/>
      <c r="S16" s="2"/>
      <c r="T16" s="2"/>
      <c r="U16" s="2"/>
      <c r="V16" s="2"/>
    </row>
    <row r="17" spans="1:31" s="7" customFormat="1" ht="19.5" customHeight="1">
      <c r="B17" s="59" t="s">
        <v>21</v>
      </c>
      <c r="C17" s="60"/>
      <c r="D17" s="61"/>
      <c r="E17" s="51" t="s">
        <v>20</v>
      </c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3"/>
      <c r="R17"/>
      <c r="S17"/>
      <c r="T17"/>
      <c r="U17"/>
      <c r="V17"/>
      <c r="W17"/>
      <c r="X17"/>
      <c r="Y17"/>
      <c r="Z17"/>
      <c r="AE17"/>
    </row>
    <row r="18" spans="1:31">
      <c r="A18" s="7"/>
      <c r="B18" s="59" t="s">
        <v>22</v>
      </c>
      <c r="C18" s="60"/>
      <c r="D18" s="61"/>
      <c r="E18" s="51" t="s">
        <v>23</v>
      </c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3"/>
      <c r="Q18" s="7"/>
      <c r="R18" s="7"/>
      <c r="S18" s="7"/>
      <c r="T18" s="7"/>
      <c r="U18" s="7"/>
      <c r="V18" s="7"/>
      <c r="W18" s="7"/>
      <c r="X18" s="7"/>
      <c r="Y18" s="7"/>
      <c r="Z18" s="7"/>
      <c r="AE18" s="7"/>
    </row>
    <row r="19" spans="1:31" s="7" customFormat="1">
      <c r="A19"/>
      <c r="B19" s="58" t="s">
        <v>6</v>
      </c>
      <c r="C19" s="58"/>
      <c r="D19" s="58"/>
      <c r="E19" s="51" t="s">
        <v>50</v>
      </c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3"/>
      <c r="Q19"/>
    </row>
    <row r="20" spans="1:31" s="7" customFormat="1">
      <c r="B20" s="58" t="s">
        <v>7</v>
      </c>
      <c r="C20" s="58"/>
      <c r="D20" s="58"/>
      <c r="E20" s="51" t="s">
        <v>51</v>
      </c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3"/>
    </row>
    <row r="21" spans="1:31">
      <c r="A21" s="7"/>
      <c r="B21" s="20"/>
      <c r="C21" s="20"/>
      <c r="D21" s="20"/>
      <c r="E21" s="20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7"/>
    </row>
    <row r="22" spans="1:31">
      <c r="B22" s="7"/>
      <c r="D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R22" s="7"/>
      <c r="S22" s="7"/>
      <c r="T22" s="7"/>
      <c r="U22" s="7"/>
      <c r="V22" s="7"/>
      <c r="W22" s="7"/>
      <c r="X22" s="7"/>
      <c r="Y22" s="7"/>
      <c r="Z22" s="7"/>
      <c r="AE22" s="7"/>
    </row>
    <row r="23" spans="1:31" ht="15.75">
      <c r="A23" s="7"/>
      <c r="B23" s="7"/>
      <c r="D23" s="7"/>
      <c r="F23" s="28"/>
      <c r="G23" s="28"/>
      <c r="H23" s="28"/>
      <c r="I23" s="28"/>
      <c r="J23" s="28"/>
      <c r="K23" s="28"/>
      <c r="L23" s="28"/>
      <c r="M23" s="7"/>
      <c r="N23" s="7"/>
      <c r="O23" s="7"/>
      <c r="P23" s="7"/>
      <c r="Q23" s="7"/>
    </row>
    <row r="24" spans="1:31">
      <c r="R24" s="7"/>
      <c r="S24" s="7"/>
      <c r="T24" s="7"/>
      <c r="U24" s="7"/>
      <c r="V24" s="7"/>
      <c r="W24" s="7"/>
      <c r="X24" s="7"/>
      <c r="Y24" s="7"/>
      <c r="Z24" s="7"/>
      <c r="AE24" s="7"/>
    </row>
    <row r="25" spans="1:31">
      <c r="D25" s="3"/>
      <c r="E25" s="3"/>
    </row>
    <row r="26" spans="1:31">
      <c r="D26" s="3"/>
      <c r="E26" s="3"/>
    </row>
    <row r="27" spans="1:31">
      <c r="D27" s="3"/>
      <c r="E27" s="3"/>
    </row>
  </sheetData>
  <mergeCells count="26">
    <mergeCell ref="E20:P20"/>
    <mergeCell ref="E19:P19"/>
    <mergeCell ref="E4:E5"/>
    <mergeCell ref="E15:P15"/>
    <mergeCell ref="E16:P16"/>
    <mergeCell ref="E17:P17"/>
    <mergeCell ref="B13:P13"/>
    <mergeCell ref="E18:P18"/>
    <mergeCell ref="B19:D19"/>
    <mergeCell ref="B15:D15"/>
    <mergeCell ref="B14:P14"/>
    <mergeCell ref="B18:D18"/>
    <mergeCell ref="B16:D16"/>
    <mergeCell ref="B17:D17"/>
    <mergeCell ref="B20:D20"/>
    <mergeCell ref="B2:P2"/>
    <mergeCell ref="B4:B5"/>
    <mergeCell ref="D4:D5"/>
    <mergeCell ref="O4:O5"/>
    <mergeCell ref="P4:P5"/>
    <mergeCell ref="F4:F5"/>
    <mergeCell ref="G4:G5"/>
    <mergeCell ref="H4:L4"/>
    <mergeCell ref="C4:C5"/>
    <mergeCell ref="N4:N5"/>
    <mergeCell ref="M4:M5"/>
  </mergeCells>
  <pageMargins left="0.78740157480314965" right="0.39370078740157483" top="0.78740157480314965" bottom="0.39370078740157483" header="0.31496062992125984" footer="0.31496062992125984"/>
  <pageSetup paperSize="9" scale="49" orientation="landscape" r:id="rId1"/>
  <headerFooter>
    <oddFooter>&amp;C&amp;P</oddFooter>
  </headerFooter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2" t="s">
        <v>25</v>
      </c>
      <c r="B5" t="e">
        <f>XLR_ERRNAME</f>
        <v>#NAME?</v>
      </c>
    </row>
    <row r="6" spans="1:19">
      <c r="A6" t="s">
        <v>26</v>
      </c>
      <c r="B6">
        <v>12575</v>
      </c>
      <c r="C6" s="23" t="s">
        <v>27</v>
      </c>
      <c r="D6">
        <v>7264</v>
      </c>
      <c r="E6" s="23" t="s">
        <v>28</v>
      </c>
      <c r="F6" s="23" t="s">
        <v>29</v>
      </c>
      <c r="G6" s="23" t="s">
        <v>30</v>
      </c>
      <c r="H6" s="23" t="s">
        <v>30</v>
      </c>
      <c r="I6" s="23" t="s">
        <v>30</v>
      </c>
      <c r="J6" s="23" t="s">
        <v>28</v>
      </c>
      <c r="K6" s="23" t="s">
        <v>31</v>
      </c>
      <c r="L6" s="23" t="s">
        <v>32</v>
      </c>
      <c r="M6" s="23" t="s">
        <v>33</v>
      </c>
      <c r="N6" s="23" t="s">
        <v>30</v>
      </c>
      <c r="O6">
        <v>1507925</v>
      </c>
      <c r="P6" s="23" t="s">
        <v>34</v>
      </c>
      <c r="Q6">
        <v>0</v>
      </c>
      <c r="R6" s="23" t="s">
        <v>30</v>
      </c>
      <c r="S6" s="23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Лист1!Область_печати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Фаррахова Эльвера Римовна</cp:lastModifiedBy>
  <cp:lastPrinted>2016-02-02T06:50:57Z</cp:lastPrinted>
  <dcterms:created xsi:type="dcterms:W3CDTF">2013-12-19T08:11:42Z</dcterms:created>
  <dcterms:modified xsi:type="dcterms:W3CDTF">2016-02-02T09:41:35Z</dcterms:modified>
</cp:coreProperties>
</file>