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2870" windowHeight="6720"/>
  </bookViews>
  <sheets>
    <sheet name="Лист1" sheetId="1" r:id="rId1"/>
    <sheet name="XLR_NoRangeSheet" sheetId="2" state="veryHidden" r:id="rId2"/>
  </sheets>
  <definedNames>
    <definedName name="Query1">Лист1!$A$7:$Z$14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Лист1!$A$20:$L$20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F25" i="1"/>
  <c r="E25"/>
  <c r="L8" l="1"/>
  <c r="L9"/>
  <c r="L10"/>
  <c r="L11"/>
  <c r="L12"/>
  <c r="L13"/>
  <c r="L7"/>
  <c r="L14" l="1"/>
  <c r="K14"/>
  <c r="B13"/>
  <c r="B12"/>
  <c r="B11"/>
  <c r="B10"/>
  <c r="B9"/>
  <c r="B8"/>
  <c r="B7"/>
  <c r="B5" i="2"/>
  <c r="L15" i="1" l="1"/>
</calcChain>
</file>

<file path=xl/sharedStrings.xml><?xml version="1.0" encoding="utf-8"?>
<sst xmlns="http://schemas.openxmlformats.org/spreadsheetml/2006/main" count="83" uniqueCount="67">
  <si>
    <t>№ п.п.</t>
  </si>
  <si>
    <t>Описание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</si>
  <si>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</si>
  <si>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</si>
  <si>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</si>
  <si>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СПЕЦИФИКАЦИЯ</t>
  </si>
  <si>
    <t>Исполнитель:</t>
  </si>
  <si>
    <t>Eд.изм</t>
  </si>
  <si>
    <t>Наименование товара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</si>
  <si>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</si>
  <si>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</si>
  <si>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</si>
  <si>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</si>
  <si>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</si>
  <si>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</si>
  <si>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Номенклатура</t>
  </si>
  <si>
    <t>4.2, Developer  (build 122-D7)</t>
  </si>
  <si>
    <t>Query2</t>
  </si>
  <si>
    <t>Республика Башкортостан</t>
  </si>
  <si>
    <t>Поставка  оборудования GPON</t>
  </si>
  <si>
    <t>, тел. , эл.почта:</t>
  </si>
  <si>
    <t/>
  </si>
  <si>
    <t>01.09.2015</t>
  </si>
  <si>
    <t>Бадьина Лилия Альбертовна</t>
  </si>
  <si>
    <t>(347)221-57-43</t>
  </si>
  <si>
    <t>Отдел развития (ОР)</t>
  </si>
  <si>
    <t>Приложение 1.3</t>
  </si>
  <si>
    <t>38843</t>
  </si>
  <si>
    <t>КАРТА HSWA</t>
  </si>
  <si>
    <t>Модуль управления и коммутации</t>
  </si>
  <si>
    <t>шт</t>
  </si>
  <si>
    <t>38842</t>
  </si>
  <si>
    <t>КАРТА HU2A</t>
  </si>
  <si>
    <t>Управляющая карта</t>
  </si>
  <si>
    <t>38844</t>
  </si>
  <si>
    <t>КАРТА PUBA</t>
  </si>
  <si>
    <t>Сервисная карта</t>
  </si>
  <si>
    <t>39530</t>
  </si>
  <si>
    <t>ОДНОВОЛОКОННЫЙ SFP-ТРАНСИВЕР GPON ДО 20 КМ FH-PON-GP-20 ZYXEL FIBERHOME</t>
  </si>
  <si>
    <t>ТРАНСИВЕР FH-PON-GP-20</t>
  </si>
  <si>
    <t>42404</t>
  </si>
  <si>
    <t>ШАССИ AN5116-06B</t>
  </si>
  <si>
    <t>Шасси PON 14U, 20 слотов, 3 вентиляторных модуля, питание DC</t>
  </si>
  <si>
    <t>42405</t>
  </si>
  <si>
    <t>ШАССИ AN5516-06</t>
  </si>
  <si>
    <t>Шасси PON 6U с 10 слотами, вентиляторным модулем и питанием DC</t>
  </si>
  <si>
    <t>42427</t>
  </si>
  <si>
    <t>КАРТА GC8B</t>
  </si>
  <si>
    <t>Абонентская карта на 8 портов PON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</si>
  <si>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</si>
  <si>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</si>
  <si>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Паспорт.
2) Техническое описание поставляемого Товара.
3) Инструкция на русском языке.
4) Сертификат соответствия стандартам РФ, Сертификат соответсвия Система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3 лет.</t>
  </si>
  <si>
    <t>Приложение 1.1</t>
  </si>
  <si>
    <t>II кв. до 01.06.2015</t>
  </si>
  <si>
    <t>III кв. до 17.08.2015</t>
  </si>
  <si>
    <t>Количество</t>
  </si>
  <si>
    <t>до 1 июня 2015г, до 17 августа 2015г</t>
  </si>
  <si>
    <r>
      <t xml:space="preserve">Предельная сумма лота составляет:    </t>
    </r>
    <r>
      <rPr>
        <b/>
        <sz val="11"/>
        <color theme="1"/>
        <rFont val="Calibri"/>
        <family val="2"/>
        <charset val="204"/>
        <scheme val="minor"/>
      </rPr>
      <t>29 427 358,49</t>
    </r>
    <r>
      <rPr>
        <sz val="11"/>
        <color theme="1"/>
        <rFont val="Calibri"/>
        <family val="2"/>
        <charset val="204"/>
        <scheme val="minor"/>
      </rPr>
      <t xml:space="preserve">  руб. с НДС.</t>
    </r>
  </si>
  <si>
    <t>Адрес поставки</t>
  </si>
  <si>
    <t>Инициатор закупки:</t>
  </si>
  <si>
    <t>Тимофеев И.А., тел. (347)221-54-78</t>
  </si>
  <si>
    <t>Тимофеев И.А тел .8/347/ 2215478</t>
  </si>
  <si>
    <t>Контактное лицо по тех. вопросам</t>
  </si>
  <si>
    <t xml:space="preserve"> г. Уфа, ул. Каспийская, д.14; Мухаметшина З.Р. 89018173671</t>
  </si>
  <si>
    <t>г. Уфа, ул. Каспиийская, д.14; Мухаметшина З.Р. 89018173671</t>
  </si>
  <si>
    <t xml:space="preserve"> г. Уфа, ул. Каспиийская, д.14; Мухаметшина З.Р. 89018173671</t>
  </si>
  <si>
    <t>г. Уфа, ул. Каспийская, д.14; Мухаметшина З.Р. 89018173671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</si>
</sst>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0" fontId="0" fillId="0" borderId="1" xfId="0" applyNumberFormat="1" applyBorder="1" applyAlignment="1">
      <alignment horizontal="left" vertical="top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top" wrapText="1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Z25"/>
  <sheetViews>
    <sheetView tabSelected="1" workbookViewId="0">
      <selection activeCell="A24" sqref="A24:XFD24"/>
    </sheetView>
  </sheetViews>
  <sheetFormatPr defaultRowHeight="15"/>
  <cols>
    <col min="1" max="1" width="0.85546875" customWidth="1"/>
    <col min="2" max="2" width="8.42578125" customWidth="1"/>
    <col min="3" max="3" width="8.42578125" style="10" customWidth="1"/>
    <col min="4" max="4" width="26.42578125" customWidth="1"/>
    <col min="5" max="5" width="28.7109375" customWidth="1"/>
    <col min="7" max="7" width="6.42578125" customWidth="1"/>
    <col min="8" max="8" width="6.5703125" customWidth="1"/>
    <col min="10" max="10" width="15.42578125" style="7" customWidth="1"/>
    <col min="11" max="11" width="14.140625" style="7" customWidth="1"/>
    <col min="12" max="12" width="16" style="9" customWidth="1"/>
    <col min="13" max="13" width="65.140625" customWidth="1"/>
    <col min="22" max="25" width="9.140625" style="10"/>
  </cols>
  <sheetData>
    <row r="1" spans="1:26">
      <c r="K1" s="7" t="s">
        <v>52</v>
      </c>
    </row>
    <row r="2" spans="1:26">
      <c r="B2" s="36" t="s">
        <v>5</v>
      </c>
      <c r="C2" s="36"/>
      <c r="D2" s="36"/>
      <c r="E2" s="36"/>
      <c r="F2" s="36"/>
      <c r="G2" s="36"/>
      <c r="H2" s="36"/>
      <c r="I2" s="36"/>
      <c r="J2" s="36"/>
      <c r="K2" s="36"/>
      <c r="L2" s="36"/>
    </row>
    <row r="3" spans="1:26">
      <c r="B3" t="s">
        <v>14</v>
      </c>
      <c r="C3" s="10" t="s">
        <v>19</v>
      </c>
      <c r="D3" s="21"/>
      <c r="E3" s="20" t="s">
        <v>25</v>
      </c>
    </row>
    <row r="4" spans="1:26" s="11" customFormat="1" ht="15" customHeight="1">
      <c r="B4" s="37" t="s">
        <v>0</v>
      </c>
      <c r="C4" s="40" t="s">
        <v>15</v>
      </c>
      <c r="D4" s="37" t="s">
        <v>8</v>
      </c>
      <c r="E4" s="37" t="s">
        <v>1</v>
      </c>
      <c r="F4" s="37" t="s">
        <v>7</v>
      </c>
      <c r="G4" s="39" t="s">
        <v>55</v>
      </c>
      <c r="H4" s="39"/>
      <c r="I4" s="39"/>
      <c r="J4" s="49" t="s">
        <v>10</v>
      </c>
      <c r="K4" s="47" t="s">
        <v>11</v>
      </c>
      <c r="L4" s="38" t="s">
        <v>13</v>
      </c>
      <c r="M4" s="37" t="s">
        <v>58</v>
      </c>
    </row>
    <row r="5" spans="1:26" s="12" customFormat="1" ht="92.25" customHeight="1">
      <c r="B5" s="37"/>
      <c r="C5" s="41"/>
      <c r="D5" s="37"/>
      <c r="E5" s="37"/>
      <c r="F5" s="37"/>
      <c r="G5" s="8" t="s">
        <v>53</v>
      </c>
      <c r="H5" s="8" t="s">
        <v>54</v>
      </c>
      <c r="I5" s="8" t="s">
        <v>9</v>
      </c>
      <c r="J5" s="50"/>
      <c r="K5" s="48"/>
      <c r="L5" s="38"/>
      <c r="M5" s="37"/>
    </row>
    <row r="6" spans="1:26" s="11" customFormat="1">
      <c r="B6" s="13">
        <v>1</v>
      </c>
      <c r="C6" s="23">
        <v>2</v>
      </c>
      <c r="D6" s="13">
        <v>3</v>
      </c>
      <c r="E6" s="13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30">
        <v>12</v>
      </c>
    </row>
    <row r="7" spans="1:26" ht="30">
      <c r="A7" s="10"/>
      <c r="B7" s="6">
        <f t="shared" ref="B7:B13" si="0">ROW()-6</f>
        <v>1</v>
      </c>
      <c r="C7" s="6" t="s">
        <v>27</v>
      </c>
      <c r="D7" s="1" t="s">
        <v>28</v>
      </c>
      <c r="E7" s="1" t="s">
        <v>29</v>
      </c>
      <c r="F7" s="4" t="s">
        <v>30</v>
      </c>
      <c r="G7" s="27">
        <v>4</v>
      </c>
      <c r="H7" s="27">
        <v>10</v>
      </c>
      <c r="I7" s="22">
        <v>14</v>
      </c>
      <c r="J7" s="5">
        <v>59316.7</v>
      </c>
      <c r="K7" s="5">
        <v>830433.79999999993</v>
      </c>
      <c r="L7" s="5">
        <f>K7*1.18</f>
        <v>979911.88399999985</v>
      </c>
      <c r="M7" s="29" t="s">
        <v>63</v>
      </c>
      <c r="N7" s="10"/>
      <c r="O7" s="10"/>
      <c r="P7" s="10"/>
      <c r="Q7" s="10"/>
      <c r="R7" s="10"/>
      <c r="S7" s="10"/>
      <c r="T7" s="10"/>
      <c r="U7" s="10"/>
      <c r="Z7" s="10"/>
    </row>
    <row r="8" spans="1:26">
      <c r="A8" s="10"/>
      <c r="B8" s="6">
        <f t="shared" si="0"/>
        <v>2</v>
      </c>
      <c r="C8" s="6" t="s">
        <v>31</v>
      </c>
      <c r="D8" s="1" t="s">
        <v>32</v>
      </c>
      <c r="E8" s="1" t="s">
        <v>33</v>
      </c>
      <c r="F8" s="4" t="s">
        <v>30</v>
      </c>
      <c r="G8" s="27">
        <v>4</v>
      </c>
      <c r="H8" s="27">
        <v>10</v>
      </c>
      <c r="I8" s="22">
        <v>14</v>
      </c>
      <c r="J8" s="5">
        <v>69610.5</v>
      </c>
      <c r="K8" s="5">
        <v>974547</v>
      </c>
      <c r="L8" s="5">
        <f t="shared" ref="L8:L13" si="1">K8*1.18</f>
        <v>1149965.46</v>
      </c>
      <c r="M8" s="29" t="s">
        <v>64</v>
      </c>
      <c r="N8" s="10"/>
      <c r="O8" s="10"/>
      <c r="P8" s="10"/>
      <c r="Q8" s="10"/>
      <c r="R8" s="10"/>
      <c r="S8" s="10"/>
      <c r="T8" s="10"/>
      <c r="U8" s="10"/>
      <c r="Z8" s="10"/>
    </row>
    <row r="9" spans="1:26" s="10" customFormat="1">
      <c r="B9" s="6">
        <f t="shared" si="0"/>
        <v>3</v>
      </c>
      <c r="C9" s="6" t="s">
        <v>34</v>
      </c>
      <c r="D9" s="1" t="s">
        <v>35</v>
      </c>
      <c r="E9" s="1" t="s">
        <v>36</v>
      </c>
      <c r="F9" s="4" t="s">
        <v>30</v>
      </c>
      <c r="G9" s="27">
        <v>4</v>
      </c>
      <c r="H9" s="27">
        <v>10</v>
      </c>
      <c r="I9" s="22">
        <v>14</v>
      </c>
      <c r="J9" s="5">
        <v>21403.4</v>
      </c>
      <c r="K9" s="5">
        <v>299647.60000000003</v>
      </c>
      <c r="L9" s="5">
        <f t="shared" si="1"/>
        <v>353584.16800000001</v>
      </c>
      <c r="M9" s="29" t="s">
        <v>64</v>
      </c>
    </row>
    <row r="10" spans="1:26" s="10" customFormat="1" ht="60">
      <c r="B10" s="6">
        <f t="shared" si="0"/>
        <v>4</v>
      </c>
      <c r="C10" s="6" t="s">
        <v>37</v>
      </c>
      <c r="D10" s="1" t="s">
        <v>38</v>
      </c>
      <c r="E10" s="1" t="s">
        <v>39</v>
      </c>
      <c r="F10" s="4" t="s">
        <v>30</v>
      </c>
      <c r="G10" s="27">
        <v>183</v>
      </c>
      <c r="H10" s="27">
        <v>366</v>
      </c>
      <c r="I10" s="22">
        <v>549</v>
      </c>
      <c r="J10" s="5">
        <v>17940</v>
      </c>
      <c r="K10" s="5">
        <v>9849060</v>
      </c>
      <c r="L10" s="5">
        <f t="shared" si="1"/>
        <v>11621890.799999999</v>
      </c>
      <c r="M10" s="29" t="s">
        <v>63</v>
      </c>
    </row>
    <row r="11" spans="1:26" ht="45">
      <c r="A11" s="10"/>
      <c r="B11" s="6">
        <f t="shared" si="0"/>
        <v>5</v>
      </c>
      <c r="C11" s="6" t="s">
        <v>40</v>
      </c>
      <c r="D11" s="1" t="s">
        <v>41</v>
      </c>
      <c r="E11" s="1" t="s">
        <v>42</v>
      </c>
      <c r="F11" s="4" t="s">
        <v>30</v>
      </c>
      <c r="G11" s="27">
        <v>3</v>
      </c>
      <c r="H11" s="27">
        <v>10</v>
      </c>
      <c r="I11" s="22">
        <v>13</v>
      </c>
      <c r="J11" s="5">
        <v>30104</v>
      </c>
      <c r="K11" s="5">
        <v>391352</v>
      </c>
      <c r="L11" s="5">
        <f t="shared" si="1"/>
        <v>461795.36</v>
      </c>
      <c r="M11" s="29" t="s">
        <v>65</v>
      </c>
      <c r="N11" s="10"/>
      <c r="O11" s="10"/>
      <c r="P11" s="10"/>
      <c r="Q11" s="10"/>
      <c r="R11" s="10"/>
      <c r="S11" s="10"/>
      <c r="T11" s="10"/>
      <c r="U11" s="10"/>
      <c r="Z11" s="10"/>
    </row>
    <row r="12" spans="1:26" ht="45">
      <c r="A12" s="10"/>
      <c r="B12" s="6">
        <f t="shared" si="0"/>
        <v>6</v>
      </c>
      <c r="C12" s="6" t="s">
        <v>43</v>
      </c>
      <c r="D12" s="1" t="s">
        <v>44</v>
      </c>
      <c r="E12" s="1" t="s">
        <v>45</v>
      </c>
      <c r="F12" s="4" t="s">
        <v>30</v>
      </c>
      <c r="G12" s="22">
        <v>0</v>
      </c>
      <c r="H12" s="22">
        <v>1</v>
      </c>
      <c r="I12" s="22">
        <v>1</v>
      </c>
      <c r="J12" s="5">
        <v>29150</v>
      </c>
      <c r="K12" s="5">
        <v>29150</v>
      </c>
      <c r="L12" s="5">
        <f t="shared" si="1"/>
        <v>34397</v>
      </c>
      <c r="M12" s="29" t="s">
        <v>66</v>
      </c>
      <c r="N12" s="10"/>
      <c r="O12" s="10"/>
      <c r="P12" s="10"/>
      <c r="Q12" s="10"/>
      <c r="R12" s="10"/>
      <c r="S12" s="10"/>
      <c r="T12" s="10"/>
      <c r="U12" s="10"/>
      <c r="Z12" s="10"/>
    </row>
    <row r="13" spans="1:26" ht="30">
      <c r="A13" s="10"/>
      <c r="B13" s="6">
        <f t="shared" si="0"/>
        <v>7</v>
      </c>
      <c r="C13" s="6" t="s">
        <v>46</v>
      </c>
      <c r="D13" s="1" t="s">
        <v>47</v>
      </c>
      <c r="E13" s="1" t="s">
        <v>48</v>
      </c>
      <c r="F13" s="4" t="s">
        <v>30</v>
      </c>
      <c r="G13" s="27">
        <v>25</v>
      </c>
      <c r="H13" s="27">
        <v>48</v>
      </c>
      <c r="I13" s="22">
        <v>73</v>
      </c>
      <c r="J13" s="5">
        <v>172113</v>
      </c>
      <c r="K13" s="5">
        <v>12564249</v>
      </c>
      <c r="L13" s="5">
        <f t="shared" si="1"/>
        <v>14825813.819999998</v>
      </c>
      <c r="M13" s="29" t="s">
        <v>66</v>
      </c>
      <c r="N13" s="10"/>
      <c r="O13" s="10"/>
      <c r="P13" s="10"/>
      <c r="Q13" s="10"/>
      <c r="R13" s="10"/>
      <c r="S13" s="10"/>
      <c r="T13" s="10"/>
      <c r="U13" s="10"/>
      <c r="Z13" s="10"/>
    </row>
    <row r="14" spans="1:26">
      <c r="A14" s="10"/>
      <c r="B14" s="15"/>
      <c r="C14" s="17"/>
      <c r="D14" s="16"/>
      <c r="E14" s="16"/>
      <c r="F14" s="17"/>
      <c r="G14" s="17"/>
      <c r="H14" s="17"/>
      <c r="I14" s="17"/>
      <c r="J14" s="18"/>
      <c r="K14" s="19">
        <f>SUM($K$7:$K$13)</f>
        <v>24938439.399999999</v>
      </c>
      <c r="L14" s="19">
        <f>SUM(L7:L13)</f>
        <v>29427358.491999999</v>
      </c>
      <c r="M14" s="10"/>
      <c r="N14" s="10"/>
      <c r="O14" s="10"/>
      <c r="P14" s="10"/>
      <c r="Q14" s="10"/>
      <c r="R14" s="10"/>
      <c r="S14" s="10"/>
      <c r="T14" s="10"/>
      <c r="U14" s="10"/>
      <c r="Z14" s="10"/>
    </row>
    <row r="15" spans="1:26">
      <c r="A15" s="10"/>
      <c r="B15" s="14"/>
      <c r="C15" s="14"/>
      <c r="D15" s="2"/>
      <c r="E15" s="2"/>
      <c r="F15" s="14"/>
      <c r="G15" s="14"/>
      <c r="H15" s="14"/>
      <c r="I15" s="14"/>
      <c r="J15" s="14"/>
      <c r="K15" s="14" t="s">
        <v>12</v>
      </c>
      <c r="L15" s="26">
        <f>L14-K14</f>
        <v>4488919.0920000002</v>
      </c>
      <c r="M15" s="10"/>
      <c r="N15" s="10"/>
      <c r="O15" s="10"/>
      <c r="P15" s="10"/>
      <c r="Q15" s="10"/>
      <c r="R15" s="10"/>
      <c r="S15" s="10"/>
      <c r="T15" s="10"/>
      <c r="U15" s="10"/>
      <c r="Z15" s="10"/>
    </row>
    <row r="16" spans="1:26" s="10" customFormat="1">
      <c r="B16" s="35" t="s">
        <v>57</v>
      </c>
      <c r="C16" s="35"/>
      <c r="D16" s="35"/>
      <c r="E16" s="35"/>
      <c r="F16" s="35"/>
      <c r="G16" s="35"/>
      <c r="H16" s="35"/>
      <c r="I16" s="35"/>
      <c r="J16" s="35"/>
      <c r="K16" s="35"/>
      <c r="L16" s="35"/>
    </row>
    <row r="17" spans="1:26" s="10" customFormat="1">
      <c r="A17"/>
      <c r="B17" s="44" t="s">
        <v>2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/>
      <c r="N17"/>
      <c r="O17"/>
      <c r="P17"/>
      <c r="Q17"/>
      <c r="R17"/>
      <c r="S17"/>
      <c r="T17"/>
      <c r="U17"/>
      <c r="Z17"/>
    </row>
    <row r="18" spans="1:26">
      <c r="B18" s="42" t="s">
        <v>3</v>
      </c>
      <c r="C18" s="43"/>
      <c r="D18" s="44" t="s">
        <v>56</v>
      </c>
      <c r="E18" s="44"/>
      <c r="F18" s="44"/>
      <c r="G18" s="44"/>
      <c r="H18" s="44"/>
      <c r="I18" s="44"/>
      <c r="J18" s="44"/>
      <c r="K18" s="44"/>
      <c r="L18" s="44"/>
    </row>
    <row r="19" spans="1:26" ht="35.25" customHeight="1">
      <c r="B19" s="28" t="s">
        <v>49</v>
      </c>
      <c r="C19" s="28"/>
      <c r="D19" s="45" t="s">
        <v>50</v>
      </c>
      <c r="E19" s="45"/>
      <c r="F19" s="45"/>
      <c r="G19" s="45"/>
      <c r="H19" s="45"/>
      <c r="I19" s="45"/>
      <c r="J19" s="45"/>
      <c r="K19" s="45"/>
      <c r="L19" s="45"/>
      <c r="M19" s="2"/>
      <c r="N19" s="2"/>
      <c r="O19" s="2"/>
      <c r="P19" s="2"/>
      <c r="Q19" s="2"/>
    </row>
    <row r="20" spans="1:26" s="10" customFormat="1" ht="91.5" customHeight="1">
      <c r="B20" s="45" t="s">
        <v>4</v>
      </c>
      <c r="C20" s="45"/>
      <c r="D20" s="46" t="s">
        <v>51</v>
      </c>
      <c r="E20" s="46"/>
      <c r="F20" s="46"/>
      <c r="G20" s="46"/>
      <c r="H20" s="46"/>
      <c r="I20" s="46"/>
      <c r="J20" s="46"/>
      <c r="K20" s="46"/>
      <c r="L20" s="46"/>
      <c r="M20"/>
      <c r="N20"/>
      <c r="O20"/>
      <c r="P20"/>
      <c r="Q20"/>
      <c r="R20"/>
      <c r="S20"/>
      <c r="T20"/>
      <c r="U20"/>
      <c r="Z20"/>
    </row>
    <row r="21" spans="1:26" s="10" customFormat="1">
      <c r="B21" s="33" t="s">
        <v>59</v>
      </c>
      <c r="C21" s="33"/>
      <c r="D21" s="35" t="s">
        <v>60</v>
      </c>
      <c r="E21" s="35"/>
      <c r="F21" s="35"/>
      <c r="G21" s="35"/>
      <c r="H21" s="35"/>
      <c r="I21" s="35"/>
      <c r="J21" s="35"/>
      <c r="K21" s="35"/>
      <c r="L21" s="35"/>
    </row>
    <row r="22" spans="1:26" ht="27.75" customHeight="1">
      <c r="B22" s="34" t="s">
        <v>62</v>
      </c>
      <c r="C22" s="34"/>
      <c r="D22" s="35" t="s">
        <v>61</v>
      </c>
      <c r="E22" s="35"/>
      <c r="F22" s="35"/>
      <c r="G22" s="35"/>
      <c r="H22" s="35"/>
      <c r="I22" s="35"/>
      <c r="J22" s="35"/>
      <c r="K22" s="35"/>
      <c r="L22" s="35"/>
      <c r="M22" s="10"/>
      <c r="N22" s="10"/>
      <c r="O22" s="10"/>
      <c r="P22" s="10"/>
      <c r="Q22" s="10"/>
      <c r="R22" s="10"/>
      <c r="S22" s="10"/>
      <c r="T22" s="10"/>
      <c r="U22" s="10"/>
      <c r="Z22" s="10"/>
    </row>
    <row r="23" spans="1:26" s="10" customFormat="1" ht="15.75" customHeight="1">
      <c r="B23" s="31"/>
      <c r="C23" s="31"/>
      <c r="D23" s="31"/>
      <c r="E23" s="32"/>
      <c r="F23" s="32"/>
      <c r="G23" s="32"/>
      <c r="H23" s="32"/>
      <c r="I23" s="32"/>
      <c r="J23" s="32"/>
      <c r="K23" s="32"/>
    </row>
    <row r="24" spans="1:26">
      <c r="B24" s="10"/>
      <c r="C24" s="3"/>
      <c r="D24" s="10"/>
      <c r="E24" s="10"/>
      <c r="F24" s="10"/>
      <c r="G24" s="10"/>
      <c r="H24" s="10"/>
      <c r="I24" s="10"/>
      <c r="J24" s="10"/>
      <c r="K24" s="10"/>
      <c r="L24" s="10"/>
    </row>
    <row r="25" spans="1:26">
      <c r="B25" t="s">
        <v>6</v>
      </c>
      <c r="E25" s="3" t="str">
        <f>Query2_USERN</f>
        <v>Бадьина Лилия Альбертовна</v>
      </c>
      <c r="F25" s="3" t="str">
        <f>Query2_USERT</f>
        <v>(347)221-57-43</v>
      </c>
      <c r="M25" s="10"/>
      <c r="N25" s="10"/>
      <c r="O25" s="10"/>
      <c r="P25" s="10"/>
      <c r="Q25" s="10"/>
      <c r="R25" s="10"/>
      <c r="S25" s="10"/>
      <c r="T25" s="10"/>
      <c r="U25" s="10"/>
      <c r="Z25" s="10"/>
    </row>
  </sheetData>
  <mergeCells count="22">
    <mergeCell ref="D20:L20"/>
    <mergeCell ref="M4:M5"/>
    <mergeCell ref="K4:K5"/>
    <mergeCell ref="J4:J5"/>
    <mergeCell ref="B16:L16"/>
    <mergeCell ref="B17:L17"/>
    <mergeCell ref="B21:C21"/>
    <mergeCell ref="B22:C22"/>
    <mergeCell ref="D21:L21"/>
    <mergeCell ref="D22:L22"/>
    <mergeCell ref="B2:L2"/>
    <mergeCell ref="B4:B5"/>
    <mergeCell ref="D4:D5"/>
    <mergeCell ref="L4:L5"/>
    <mergeCell ref="E4:E5"/>
    <mergeCell ref="F4:F5"/>
    <mergeCell ref="G4:I4"/>
    <mergeCell ref="C4:C5"/>
    <mergeCell ref="B18:C18"/>
    <mergeCell ref="D18:L18"/>
    <mergeCell ref="D19:L19"/>
    <mergeCell ref="B20:C20"/>
  </mergeCells>
  <pageMargins left="0.78740157480314965" right="0.39370078740157483" top="0" bottom="0" header="0.31496062992125984" footer="0.31496062992125984"/>
  <pageSetup paperSize="9" scale="80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4" t="s">
        <v>16</v>
      </c>
      <c r="B5" t="e">
        <f>XLR_ERRNAME</f>
        <v>#NAME?</v>
      </c>
    </row>
    <row r="6" spans="1:19">
      <c r="A6" t="s">
        <v>17</v>
      </c>
      <c r="B6">
        <v>7118</v>
      </c>
      <c r="C6" s="25" t="s">
        <v>18</v>
      </c>
      <c r="D6">
        <v>4863</v>
      </c>
      <c r="E6" s="25" t="s">
        <v>19</v>
      </c>
      <c r="F6" s="25" t="s">
        <v>20</v>
      </c>
      <c r="G6" s="25" t="s">
        <v>21</v>
      </c>
      <c r="H6" s="25" t="s">
        <v>21</v>
      </c>
      <c r="I6" s="25" t="s">
        <v>21</v>
      </c>
      <c r="J6" s="25" t="s">
        <v>19</v>
      </c>
      <c r="K6" s="25" t="s">
        <v>22</v>
      </c>
      <c r="L6" s="25" t="s">
        <v>23</v>
      </c>
      <c r="M6" s="25" t="s">
        <v>24</v>
      </c>
      <c r="N6" s="25" t="s">
        <v>21</v>
      </c>
      <c r="O6">
        <v>1051</v>
      </c>
      <c r="P6" s="25" t="s">
        <v>25</v>
      </c>
      <c r="Q6">
        <v>0</v>
      </c>
      <c r="R6" s="25" t="s">
        <v>21</v>
      </c>
      <c r="S6" s="25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e.farrahova</cp:lastModifiedBy>
  <cp:lastPrinted>2014-11-24T03:39:57Z</cp:lastPrinted>
  <dcterms:created xsi:type="dcterms:W3CDTF">2013-12-19T08:11:42Z</dcterms:created>
  <dcterms:modified xsi:type="dcterms:W3CDTF">2014-12-08T04:57:43Z</dcterms:modified>
</cp:coreProperties>
</file>