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4519" refMode="R1C1"/>
</workbook>
</file>

<file path=xl/calcChain.xml><?xml version="1.0" encoding="utf-8"?>
<calcChain xmlns="http://schemas.openxmlformats.org/spreadsheetml/2006/main">
  <c r="N16" i="1"/>
  <c r="N15"/>
  <c r="N14"/>
  <c r="N13"/>
  <c r="N12"/>
  <c r="N11"/>
  <c r="N10"/>
  <c r="N9"/>
  <c r="N8"/>
  <c r="N7"/>
  <c r="N17" l="1"/>
  <c r="O17" s="1"/>
  <c r="O18" s="1"/>
  <c r="O16" l="1"/>
  <c r="O15"/>
  <c r="O14"/>
  <c r="O13"/>
  <c r="O12"/>
  <c r="O11"/>
  <c r="O10"/>
  <c r="O9"/>
  <c r="O8"/>
  <c r="O7"/>
</calcChain>
</file>

<file path=xl/sharedStrings.xml><?xml version="1.0" encoding="utf-8"?>
<sst xmlns="http://schemas.openxmlformats.org/spreadsheetml/2006/main" count="84" uniqueCount="64">
  <si>
    <t>Поставка Модулей выпрямительных и контроллеров</t>
  </si>
  <si>
    <t>№ п.п.</t>
  </si>
  <si>
    <t>Ном. Номер</t>
  </si>
  <si>
    <t>Наименование товара</t>
  </si>
  <si>
    <t xml:space="preserve">Наименование товара поставщика1 </t>
  </si>
  <si>
    <t>Описание</t>
  </si>
  <si>
    <t>Eд.изм</t>
  </si>
  <si>
    <t>Количество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</si>
  <si>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</si>
  <si>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</si>
  <si>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</si>
  <si>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Адрес поставки</t>
  </si>
  <si>
    <t>1 кв.</t>
  </si>
  <si>
    <t>2 кв.</t>
  </si>
  <si>
    <t>3 кв.</t>
  </si>
  <si>
    <t>4 кв.</t>
  </si>
  <si>
    <t>Итого</t>
  </si>
  <si>
    <t>40408</t>
  </si>
  <si>
    <t>БЛОК ВЫПРЯМИТЕЛЬНЫЙ ВБВ-60/5-2К</t>
  </si>
  <si>
    <t>ЗИП для выпрямителя УЭПС2к-60/15-3.3</t>
  </si>
  <si>
    <t>шт</t>
  </si>
  <si>
    <t>40427</t>
  </si>
  <si>
    <t>КОНТРОЛЛЕР NTX-200</t>
  </si>
  <si>
    <t>ЗИП выпрямительного оборудования NTX</t>
  </si>
  <si>
    <t>40424</t>
  </si>
  <si>
    <t>КОНТРОЛЛЕР SM32(ENATEL)</t>
  </si>
  <si>
    <t>ЗИП выпрямительного оборудования Enatel</t>
  </si>
  <si>
    <t>40422</t>
  </si>
  <si>
    <t>МОДУЛЬ ВЫПРЯМИТЕЛЬНЫЙ 48/1000 (ШТИЛЬ)</t>
  </si>
  <si>
    <t>ЗИП выпрямительного оборудования Штиль</t>
  </si>
  <si>
    <t>40418</t>
  </si>
  <si>
    <t>МОДУЛЬ ВЫПРЯМИТЕЛЬНЫЙ RM-1860(ENATEL)</t>
  </si>
  <si>
    <t>40420</t>
  </si>
  <si>
    <t>МОДУЛЬ ВЫПРЯМИТЕЛЬНЫЙ RM-2048(ENATEL)</t>
  </si>
  <si>
    <t>43817</t>
  </si>
  <si>
    <t>КОНТРОЛЛЕР PSC-200 (ШТИЛЬ)</t>
  </si>
  <si>
    <t>ЗИП выпрямительного оборудования "Штиль" (PS48-0040-1U)</t>
  </si>
  <si>
    <t>43926</t>
  </si>
  <si>
    <t>МОДУЛЬ ВЫПРЯМИТЕЛЬНЫЙ  FLATPACK S48 V 1000W HE</t>
  </si>
  <si>
    <t>предназначенный как для самостоятельной работы, так и для параллельной работы в составе систем электропитания постоянного тока</t>
  </si>
  <si>
    <t>43928</t>
  </si>
  <si>
    <t>МОДУЛЬ ВЫПРЯМИТЕЛЬНЫЙ  FLATPACK II 48 V-60V 2000 HE</t>
  </si>
  <si>
    <t>предназначенный как для самостоятельной работы, так и для параллельной работы в составе систем электропитания постоянного тока </t>
  </si>
  <si>
    <t>44167</t>
  </si>
  <si>
    <t>выпрямительный модуль для системы электропитания NTX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</si>
  <si>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</si>
  <si>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</si>
  <si>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</si>
  <si>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</si>
  <si>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</si>
  <si>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</si>
  <si>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</si>
  <si>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не менее 12 месяцев</t>
  </si>
  <si>
    <t>Срок службы</t>
  </si>
  <si>
    <t>не менее 25 лет</t>
  </si>
  <si>
    <t>Контактное лицо по тех. Вопросам</t>
  </si>
  <si>
    <t>МОДУЛЬ ВЫПРЯМИТЕЛЬНЫЙ CAR0548 TN 500ВТ</t>
  </si>
  <si>
    <t>Предельная стоимость лота составляет 2 277 854,30 руб. (с НДС)</t>
  </si>
  <si>
    <t>г.Уфа, ул. Каспийская 14</t>
  </si>
  <si>
    <t>до 30.05.2016</t>
  </si>
  <si>
    <t>Приложение 1.1 к Документации о закупке</t>
  </si>
  <si>
    <t xml:space="preserve">Кощеев С.А., тел. 8 (347) 221-54-18, e-mail: Koshcheev@bashtel.ru  </t>
  </si>
  <si>
    <t>Гарантийные обязательства - 12 месяцев</t>
  </si>
  <si>
    <t xml:space="preserve">СПЕЦИФИКАЦИЯ </t>
  </si>
</sst>
</file>

<file path=xl/styles.xml><?xml version="1.0" encoding="utf-8"?>
<styleSheet xmlns="http://schemas.openxmlformats.org/spreadsheetml/2006/main">
  <numFmts count="1">
    <numFmt numFmtId="164" formatCode="#,##0.00_р_.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11" fillId="0" borderId="0"/>
  </cellStyleXfs>
  <cellXfs count="57">
    <xf numFmtId="0" fontId="0" fillId="0" borderId="0" xfId="0"/>
    <xf numFmtId="0" fontId="9" fillId="0" borderId="0" xfId="1"/>
    <xf numFmtId="0" fontId="9" fillId="0" borderId="1" xfId="1" applyBorder="1" applyAlignment="1">
      <alignment horizontal="center"/>
    </xf>
    <xf numFmtId="0" fontId="9" fillId="0" borderId="1" xfId="1" applyBorder="1" applyAlignment="1">
      <alignment vertical="top" wrapText="1"/>
    </xf>
    <xf numFmtId="0" fontId="9" fillId="0" borderId="0" xfId="1" applyBorder="1" applyAlignment="1">
      <alignment vertical="top" wrapText="1"/>
    </xf>
    <xf numFmtId="0" fontId="9" fillId="0" borderId="1" xfId="1" applyBorder="1" applyAlignment="1">
      <alignment horizontal="center" vertical="center" wrapText="1"/>
    </xf>
    <xf numFmtId="0" fontId="9" fillId="0" borderId="0" xfId="1" applyAlignment="1">
      <alignment vertical="center" wrapText="1"/>
    </xf>
    <xf numFmtId="0" fontId="9" fillId="0" borderId="0" xfId="1" applyAlignment="1">
      <alignment horizontal="left"/>
    </xf>
    <xf numFmtId="0" fontId="9" fillId="0" borderId="1" xfId="1" applyBorder="1" applyAlignment="1">
      <alignment vertical="top"/>
    </xf>
    <xf numFmtId="164" fontId="9" fillId="0" borderId="1" xfId="1" applyNumberFormat="1" applyBorder="1" applyAlignment="1">
      <alignment horizontal="right" vertical="top" wrapText="1"/>
    </xf>
    <xf numFmtId="0" fontId="10" fillId="0" borderId="0" xfId="1" applyFont="1" applyAlignment="1">
      <alignment horizontal="left"/>
    </xf>
    <xf numFmtId="0" fontId="9" fillId="0" borderId="1" xfId="1" applyBorder="1" applyAlignment="1">
      <alignment horizontal="center" vertical="top"/>
    </xf>
    <xf numFmtId="0" fontId="9" fillId="0" borderId="2" xfId="1" applyBorder="1" applyAlignment="1">
      <alignment vertical="top" wrapText="1"/>
    </xf>
    <xf numFmtId="0" fontId="9" fillId="0" borderId="2" xfId="1" applyBorder="1"/>
    <xf numFmtId="0" fontId="10" fillId="0" borderId="0" xfId="1" applyFont="1"/>
    <xf numFmtId="0" fontId="9" fillId="0" borderId="4" xfId="1" applyBorder="1"/>
    <xf numFmtId="0" fontId="9" fillId="0" borderId="4" xfId="1" applyBorder="1" applyAlignment="1">
      <alignment vertical="top" wrapText="1"/>
    </xf>
    <xf numFmtId="0" fontId="9" fillId="0" borderId="0" xfId="1" applyBorder="1"/>
    <xf numFmtId="49" fontId="9" fillId="0" borderId="1" xfId="1" applyNumberFormat="1" applyBorder="1" applyAlignment="1">
      <alignment horizontal="left" vertical="top"/>
    </xf>
    <xf numFmtId="0" fontId="9" fillId="0" borderId="0" xfId="1" applyBorder="1" applyAlignment="1">
      <alignment horizontal="center"/>
    </xf>
    <xf numFmtId="0" fontId="9" fillId="0" borderId="0" xfId="1" applyBorder="1" applyAlignment="1">
      <alignment horizontal="left"/>
    </xf>
    <xf numFmtId="164" fontId="9" fillId="0" borderId="1" xfId="1" applyNumberFormat="1" applyBorder="1"/>
    <xf numFmtId="4" fontId="9" fillId="0" borderId="1" xfId="1" applyNumberFormat="1" applyBorder="1" applyAlignment="1">
      <alignment horizontal="right" vertical="top"/>
    </xf>
    <xf numFmtId="4" fontId="9" fillId="0" borderId="3" xfId="1" applyNumberFormat="1" applyBorder="1" applyAlignment="1">
      <alignment horizontal="right"/>
    </xf>
    <xf numFmtId="4" fontId="9" fillId="0" borderId="1" xfId="1" applyNumberFormat="1" applyBorder="1" applyAlignment="1">
      <alignment horizontal="right"/>
    </xf>
    <xf numFmtId="0" fontId="8" fillId="0" borderId="1" xfId="1" applyNumberFormat="1" applyFont="1" applyBorder="1" applyAlignment="1">
      <alignment horizontal="left" vertical="top"/>
    </xf>
    <xf numFmtId="0" fontId="7" fillId="0" borderId="1" xfId="1" applyFont="1" applyBorder="1" applyAlignment="1">
      <alignment vertical="top" wrapText="1"/>
    </xf>
    <xf numFmtId="0" fontId="5" fillId="0" borderId="1" xfId="1" applyFont="1" applyBorder="1" applyAlignment="1">
      <alignment vertical="top" wrapText="1"/>
    </xf>
    <xf numFmtId="0" fontId="3" fillId="0" borderId="1" xfId="1" applyFont="1" applyBorder="1" applyAlignment="1">
      <alignment vertical="top" wrapText="1"/>
    </xf>
    <xf numFmtId="0" fontId="4" fillId="0" borderId="1" xfId="1" applyNumberFormat="1" applyFont="1" applyBorder="1" applyAlignment="1">
      <alignment horizontal="left" vertical="top"/>
    </xf>
    <xf numFmtId="49" fontId="9" fillId="0" borderId="2" xfId="1" applyNumberFormat="1" applyBorder="1"/>
    <xf numFmtId="0" fontId="1" fillId="0" borderId="0" xfId="1" applyFont="1" applyAlignment="1">
      <alignment horizontal="right"/>
    </xf>
    <xf numFmtId="0" fontId="9" fillId="0" borderId="5" xfId="1" applyBorder="1" applyAlignment="1">
      <alignment horizontal="left"/>
    </xf>
    <xf numFmtId="0" fontId="9" fillId="0" borderId="6" xfId="1" applyBorder="1" applyAlignment="1">
      <alignment horizontal="left"/>
    </xf>
    <xf numFmtId="0" fontId="9" fillId="0" borderId="7" xfId="1" applyBorder="1" applyAlignment="1">
      <alignment horizontal="left"/>
    </xf>
    <xf numFmtId="0" fontId="9" fillId="0" borderId="1" xfId="1" applyBorder="1" applyAlignment="1">
      <alignment horizontal="center" vertical="center" wrapText="1"/>
    </xf>
    <xf numFmtId="0" fontId="6" fillId="0" borderId="5" xfId="1" applyFont="1" applyBorder="1" applyAlignment="1">
      <alignment horizontal="left"/>
    </xf>
    <xf numFmtId="0" fontId="9" fillId="0" borderId="5" xfId="1" applyBorder="1" applyAlignment="1">
      <alignment horizontal="center"/>
    </xf>
    <xf numFmtId="0" fontId="9" fillId="0" borderId="6" xfId="1" applyBorder="1" applyAlignment="1">
      <alignment horizontal="center"/>
    </xf>
    <xf numFmtId="0" fontId="9" fillId="0" borderId="7" xfId="1" applyBorder="1" applyAlignment="1">
      <alignment horizontal="center"/>
    </xf>
    <xf numFmtId="0" fontId="9" fillId="0" borderId="1" xfId="1" applyBorder="1" applyAlignment="1">
      <alignment horizontal="center"/>
    </xf>
    <xf numFmtId="0" fontId="12" fillId="0" borderId="8" xfId="1" applyFont="1" applyBorder="1" applyAlignment="1">
      <alignment horizontal="center" vertical="top" wrapText="1"/>
    </xf>
    <xf numFmtId="0" fontId="9" fillId="0" borderId="9" xfId="1" applyFont="1" applyBorder="1" applyAlignment="1">
      <alignment horizontal="center" vertical="top" wrapText="1"/>
    </xf>
    <xf numFmtId="0" fontId="13" fillId="0" borderId="3" xfId="1" applyFont="1" applyBorder="1" applyAlignment="1">
      <alignment horizontal="center" vertical="top" wrapText="1"/>
    </xf>
    <xf numFmtId="0" fontId="9" fillId="0" borderId="10" xfId="1" applyFont="1" applyBorder="1" applyAlignment="1">
      <alignment horizontal="center" vertical="top" wrapText="1"/>
    </xf>
    <xf numFmtId="0" fontId="12" fillId="0" borderId="1" xfId="1" applyFont="1" applyBorder="1" applyAlignment="1">
      <alignment horizontal="center" vertical="top" wrapText="1"/>
    </xf>
    <xf numFmtId="0" fontId="10" fillId="0" borderId="0" xfId="1" applyFont="1" applyAlignment="1">
      <alignment horizontal="center"/>
    </xf>
    <xf numFmtId="0" fontId="9" fillId="0" borderId="9" xfId="1" applyBorder="1" applyAlignment="1">
      <alignment horizontal="left"/>
    </xf>
    <xf numFmtId="0" fontId="9" fillId="0" borderId="4" xfId="1" applyBorder="1" applyAlignment="1">
      <alignment horizontal="left"/>
    </xf>
    <xf numFmtId="0" fontId="9" fillId="0" borderId="11" xfId="1" applyBorder="1" applyAlignment="1">
      <alignment horizontal="left"/>
    </xf>
    <xf numFmtId="0" fontId="1" fillId="0" borderId="5" xfId="1" applyFont="1" applyBorder="1" applyAlignment="1">
      <alignment horizontal="left"/>
    </xf>
    <xf numFmtId="0" fontId="9" fillId="0" borderId="3" xfId="1" applyBorder="1" applyAlignment="1">
      <alignment horizontal="center" vertical="center" wrapText="1"/>
    </xf>
    <xf numFmtId="0" fontId="9" fillId="0" borderId="10" xfId="1" applyBorder="1" applyAlignment="1">
      <alignment horizontal="center" vertical="center" wrapText="1"/>
    </xf>
    <xf numFmtId="0" fontId="2" fillId="0" borderId="5" xfId="1" applyFont="1" applyBorder="1" applyAlignment="1">
      <alignment horizontal="left"/>
    </xf>
    <xf numFmtId="0" fontId="9" fillId="0" borderId="5" xfId="1" applyBorder="1" applyAlignment="1">
      <alignment horizontal="left" vertical="top" wrapText="1"/>
    </xf>
    <xf numFmtId="0" fontId="9" fillId="0" borderId="6" xfId="1" applyBorder="1" applyAlignment="1">
      <alignment horizontal="left" vertical="top" wrapText="1"/>
    </xf>
    <xf numFmtId="0" fontId="9" fillId="0" borderId="7" xfId="1" applyBorder="1" applyAlignment="1">
      <alignment horizontal="left" vertical="top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7"/>
  <sheetViews>
    <sheetView tabSelected="1" zoomScale="60" zoomScaleNormal="60" workbookViewId="0">
      <selection activeCell="U11" sqref="U11"/>
    </sheetView>
  </sheetViews>
  <sheetFormatPr defaultRowHeight="15"/>
  <cols>
    <col min="1" max="1" width="0.85546875" customWidth="1"/>
    <col min="2" max="2" width="3.7109375" customWidth="1"/>
    <col min="3" max="3" width="9.28515625" customWidth="1"/>
    <col min="4" max="5" width="24.7109375" customWidth="1"/>
    <col min="6" max="6" width="40.7109375" customWidth="1"/>
    <col min="7" max="12" width="5.85546875" customWidth="1"/>
    <col min="13" max="13" width="13" customWidth="1"/>
    <col min="14" max="14" width="16.7109375" customWidth="1"/>
    <col min="15" max="15" width="16.5703125" customWidth="1"/>
    <col min="16" max="16" width="35.85546875" customWidth="1"/>
  </cols>
  <sheetData>
    <row r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1" t="s">
        <v>60</v>
      </c>
      <c r="Q1" s="1"/>
      <c r="R1" s="1"/>
      <c r="S1" s="1"/>
      <c r="T1" s="1"/>
      <c r="U1" s="1"/>
      <c r="V1" s="1"/>
    </row>
    <row r="2" spans="1:22">
      <c r="A2" s="1"/>
      <c r="B2" s="46" t="s">
        <v>63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1"/>
      <c r="R2" s="1"/>
      <c r="S2" s="1"/>
      <c r="T2" s="1"/>
      <c r="U2" s="1"/>
      <c r="V2" s="1"/>
    </row>
    <row r="3" spans="1:22">
      <c r="A3" s="1"/>
      <c r="B3" s="1"/>
      <c r="C3" s="1"/>
      <c r="D3" s="10" t="s">
        <v>0</v>
      </c>
      <c r="E3" s="10"/>
      <c r="F3" s="14"/>
      <c r="G3" s="1"/>
      <c r="H3" s="1"/>
      <c r="I3" s="1"/>
      <c r="J3" s="1"/>
      <c r="K3" s="1"/>
      <c r="L3" s="1"/>
      <c r="M3" s="1"/>
      <c r="N3" s="1"/>
      <c r="O3" s="14"/>
      <c r="P3" s="1"/>
      <c r="Q3" s="7"/>
      <c r="R3" s="1"/>
      <c r="S3" s="1"/>
      <c r="T3" s="1"/>
      <c r="U3" s="1"/>
      <c r="V3" s="1"/>
    </row>
    <row r="4" spans="1:22">
      <c r="A4" s="1"/>
      <c r="B4" s="35" t="s">
        <v>1</v>
      </c>
      <c r="C4" s="51" t="s">
        <v>2</v>
      </c>
      <c r="D4" s="35" t="s">
        <v>3</v>
      </c>
      <c r="E4" s="51" t="s">
        <v>4</v>
      </c>
      <c r="F4" s="35" t="s">
        <v>5</v>
      </c>
      <c r="G4" s="35" t="s">
        <v>6</v>
      </c>
      <c r="H4" s="40" t="s">
        <v>7</v>
      </c>
      <c r="I4" s="40"/>
      <c r="J4" s="40"/>
      <c r="K4" s="40"/>
      <c r="L4" s="40"/>
      <c r="M4" s="43" t="s">
        <v>8</v>
      </c>
      <c r="N4" s="41" t="s">
        <v>9</v>
      </c>
      <c r="O4" s="45" t="s">
        <v>10</v>
      </c>
      <c r="P4" s="35" t="s">
        <v>11</v>
      </c>
      <c r="Q4" s="7"/>
      <c r="R4" s="1"/>
      <c r="S4" s="1"/>
      <c r="T4" s="1"/>
      <c r="U4" s="1"/>
      <c r="V4" s="1"/>
    </row>
    <row r="5" spans="1:22" ht="30">
      <c r="A5" s="6"/>
      <c r="B5" s="35"/>
      <c r="C5" s="52"/>
      <c r="D5" s="35"/>
      <c r="E5" s="52"/>
      <c r="F5" s="35"/>
      <c r="G5" s="35"/>
      <c r="H5" s="5" t="s">
        <v>12</v>
      </c>
      <c r="I5" s="5" t="s">
        <v>13</v>
      </c>
      <c r="J5" s="5" t="s">
        <v>14</v>
      </c>
      <c r="K5" s="5" t="s">
        <v>15</v>
      </c>
      <c r="L5" s="5" t="s">
        <v>16</v>
      </c>
      <c r="M5" s="44"/>
      <c r="N5" s="42"/>
      <c r="O5" s="45"/>
      <c r="P5" s="35"/>
      <c r="Q5" s="6"/>
      <c r="R5" s="6"/>
      <c r="S5" s="6"/>
      <c r="T5" s="6"/>
      <c r="U5" s="6"/>
      <c r="V5" s="6"/>
    </row>
    <row r="6" spans="1:22">
      <c r="A6" s="1"/>
      <c r="B6" s="2">
        <v>1</v>
      </c>
      <c r="C6" s="2">
        <v>2</v>
      </c>
      <c r="D6" s="2">
        <v>3</v>
      </c>
      <c r="E6" s="2">
        <v>4</v>
      </c>
      <c r="F6" s="2">
        <v>5</v>
      </c>
      <c r="G6" s="2">
        <v>6</v>
      </c>
      <c r="H6" s="2">
        <v>7</v>
      </c>
      <c r="I6" s="2">
        <v>8</v>
      </c>
      <c r="J6" s="2">
        <v>9</v>
      </c>
      <c r="K6" s="2">
        <v>10</v>
      </c>
      <c r="L6" s="2">
        <v>11</v>
      </c>
      <c r="M6" s="2">
        <v>12</v>
      </c>
      <c r="N6" s="2">
        <v>13</v>
      </c>
      <c r="O6" s="2">
        <v>14</v>
      </c>
      <c r="P6" s="2">
        <v>15</v>
      </c>
      <c r="Q6" s="1"/>
      <c r="R6" s="1"/>
      <c r="S6" s="1"/>
      <c r="T6" s="1"/>
      <c r="U6" s="1"/>
      <c r="V6" s="1"/>
    </row>
    <row r="7" spans="1:22" ht="45">
      <c r="A7" s="1"/>
      <c r="B7" s="11">
        <v>1</v>
      </c>
      <c r="C7" s="11" t="s">
        <v>17</v>
      </c>
      <c r="D7" s="3" t="s">
        <v>18</v>
      </c>
      <c r="E7" s="3"/>
      <c r="F7" s="3" t="s">
        <v>19</v>
      </c>
      <c r="G7" s="8" t="s">
        <v>20</v>
      </c>
      <c r="H7" s="25">
        <v>0</v>
      </c>
      <c r="I7" s="25">
        <v>12</v>
      </c>
      <c r="J7" s="25">
        <v>0</v>
      </c>
      <c r="K7" s="25">
        <v>0</v>
      </c>
      <c r="L7" s="18">
        <v>12</v>
      </c>
      <c r="M7" s="9">
        <v>15700</v>
      </c>
      <c r="N7" s="9">
        <f>M7*L7</f>
        <v>188400</v>
      </c>
      <c r="O7" s="22">
        <f>N7*1.18</f>
        <v>222312</v>
      </c>
      <c r="P7" s="28" t="s">
        <v>58</v>
      </c>
      <c r="Q7" s="1"/>
      <c r="R7" s="1"/>
      <c r="S7" s="1"/>
      <c r="T7" s="1"/>
      <c r="U7" s="1"/>
      <c r="V7" s="1"/>
    </row>
    <row r="8" spans="1:22">
      <c r="A8" s="1"/>
      <c r="B8" s="11">
        <v>2</v>
      </c>
      <c r="C8" s="11" t="s">
        <v>21</v>
      </c>
      <c r="D8" s="3" t="s">
        <v>22</v>
      </c>
      <c r="E8" s="3"/>
      <c r="F8" s="3" t="s">
        <v>23</v>
      </c>
      <c r="G8" s="8" t="s">
        <v>20</v>
      </c>
      <c r="H8" s="25">
        <v>0</v>
      </c>
      <c r="I8" s="25">
        <v>1</v>
      </c>
      <c r="J8" s="25">
        <v>0</v>
      </c>
      <c r="K8" s="25">
        <v>0</v>
      </c>
      <c r="L8" s="18">
        <v>1</v>
      </c>
      <c r="M8" s="9">
        <v>41505</v>
      </c>
      <c r="N8" s="9">
        <f t="shared" ref="N8:N16" si="0">M8*L8</f>
        <v>41505</v>
      </c>
      <c r="O8" s="22">
        <f t="shared" ref="O8:O16" si="1">N8*1.18</f>
        <v>48975.899999999994</v>
      </c>
      <c r="P8" s="28" t="s">
        <v>58</v>
      </c>
      <c r="Q8" s="1"/>
      <c r="R8" s="1"/>
      <c r="S8" s="1"/>
      <c r="T8" s="1"/>
      <c r="U8" s="1"/>
      <c r="V8" s="1"/>
    </row>
    <row r="9" spans="1:22" ht="30">
      <c r="A9" s="1"/>
      <c r="B9" s="11">
        <v>3</v>
      </c>
      <c r="C9" s="11" t="s">
        <v>24</v>
      </c>
      <c r="D9" s="3" t="s">
        <v>25</v>
      </c>
      <c r="E9" s="3"/>
      <c r="F9" s="3" t="s">
        <v>26</v>
      </c>
      <c r="G9" s="8" t="s">
        <v>20</v>
      </c>
      <c r="H9" s="25">
        <v>0</v>
      </c>
      <c r="I9" s="25">
        <v>2</v>
      </c>
      <c r="J9" s="25">
        <v>0</v>
      </c>
      <c r="K9" s="25">
        <v>0</v>
      </c>
      <c r="L9" s="18">
        <v>2</v>
      </c>
      <c r="M9" s="9">
        <v>49150</v>
      </c>
      <c r="N9" s="9">
        <f t="shared" si="0"/>
        <v>98300</v>
      </c>
      <c r="O9" s="22">
        <f t="shared" si="1"/>
        <v>115994</v>
      </c>
      <c r="P9" s="28" t="s">
        <v>58</v>
      </c>
      <c r="Q9" s="1"/>
      <c r="R9" s="1"/>
      <c r="S9" s="1"/>
      <c r="T9" s="1"/>
      <c r="U9" s="1"/>
      <c r="V9" s="1"/>
    </row>
    <row r="10" spans="1:22" ht="45">
      <c r="A10" s="1"/>
      <c r="B10" s="11">
        <v>4</v>
      </c>
      <c r="C10" s="11" t="s">
        <v>27</v>
      </c>
      <c r="D10" s="3" t="s">
        <v>28</v>
      </c>
      <c r="E10" s="3"/>
      <c r="F10" s="3" t="s">
        <v>29</v>
      </c>
      <c r="G10" s="8" t="s">
        <v>20</v>
      </c>
      <c r="H10" s="25">
        <v>0</v>
      </c>
      <c r="I10" s="25">
        <v>10</v>
      </c>
      <c r="J10" s="25">
        <v>0</v>
      </c>
      <c r="K10" s="25">
        <v>0</v>
      </c>
      <c r="L10" s="18">
        <v>10</v>
      </c>
      <c r="M10" s="9">
        <v>13750</v>
      </c>
      <c r="N10" s="9">
        <f t="shared" si="0"/>
        <v>137500</v>
      </c>
      <c r="O10" s="22">
        <f t="shared" si="1"/>
        <v>162250</v>
      </c>
      <c r="P10" s="28" t="s">
        <v>58</v>
      </c>
      <c r="Q10" s="1"/>
      <c r="R10" s="1"/>
      <c r="S10" s="1"/>
      <c r="T10" s="1"/>
      <c r="U10" s="1"/>
      <c r="V10" s="1"/>
    </row>
    <row r="11" spans="1:22" ht="45">
      <c r="A11" s="1"/>
      <c r="B11" s="11">
        <v>5</v>
      </c>
      <c r="C11" s="11" t="s">
        <v>30</v>
      </c>
      <c r="D11" s="3" t="s">
        <v>31</v>
      </c>
      <c r="E11" s="3"/>
      <c r="F11" s="3" t="s">
        <v>26</v>
      </c>
      <c r="G11" s="8" t="s">
        <v>20</v>
      </c>
      <c r="H11" s="25">
        <v>0</v>
      </c>
      <c r="I11" s="25">
        <v>10</v>
      </c>
      <c r="J11" s="25">
        <v>0</v>
      </c>
      <c r="K11" s="25">
        <v>0</v>
      </c>
      <c r="L11" s="18">
        <v>10</v>
      </c>
      <c r="M11" s="9">
        <v>34020</v>
      </c>
      <c r="N11" s="9">
        <f t="shared" si="0"/>
        <v>340200</v>
      </c>
      <c r="O11" s="22">
        <f t="shared" si="1"/>
        <v>401436</v>
      </c>
      <c r="P11" s="28" t="s">
        <v>58</v>
      </c>
      <c r="Q11" s="1"/>
      <c r="R11" s="1"/>
      <c r="S11" s="1"/>
      <c r="T11" s="1"/>
      <c r="U11" s="1"/>
      <c r="V11" s="1"/>
    </row>
    <row r="12" spans="1:22" ht="45">
      <c r="A12" s="1"/>
      <c r="B12" s="11">
        <v>6</v>
      </c>
      <c r="C12" s="11" t="s">
        <v>32</v>
      </c>
      <c r="D12" s="3" t="s">
        <v>33</v>
      </c>
      <c r="E12" s="3"/>
      <c r="F12" s="3" t="s">
        <v>26</v>
      </c>
      <c r="G12" s="8" t="s">
        <v>20</v>
      </c>
      <c r="H12" s="25">
        <v>0</v>
      </c>
      <c r="I12" s="25">
        <v>4</v>
      </c>
      <c r="J12" s="25">
        <v>0</v>
      </c>
      <c r="K12" s="25">
        <v>0</v>
      </c>
      <c r="L12" s="18">
        <v>4</v>
      </c>
      <c r="M12" s="9">
        <v>34020</v>
      </c>
      <c r="N12" s="9">
        <f t="shared" si="0"/>
        <v>136080</v>
      </c>
      <c r="O12" s="22">
        <f t="shared" si="1"/>
        <v>160574.39999999999</v>
      </c>
      <c r="P12" s="28" t="s">
        <v>58</v>
      </c>
      <c r="Q12" s="1"/>
      <c r="R12" s="4"/>
      <c r="S12" s="4"/>
      <c r="T12" s="4"/>
      <c r="U12" s="4"/>
      <c r="V12" s="4"/>
    </row>
    <row r="13" spans="1:22" ht="30">
      <c r="A13" s="1"/>
      <c r="B13" s="11">
        <v>7</v>
      </c>
      <c r="C13" s="11" t="s">
        <v>34</v>
      </c>
      <c r="D13" s="3" t="s">
        <v>35</v>
      </c>
      <c r="E13" s="3"/>
      <c r="F13" s="3" t="s">
        <v>36</v>
      </c>
      <c r="G13" s="8" t="s">
        <v>20</v>
      </c>
      <c r="H13" s="25">
        <v>0</v>
      </c>
      <c r="I13" s="25">
        <v>5</v>
      </c>
      <c r="J13" s="25">
        <v>0</v>
      </c>
      <c r="K13" s="25">
        <v>0</v>
      </c>
      <c r="L13" s="18">
        <v>5</v>
      </c>
      <c r="M13" s="9">
        <v>20200</v>
      </c>
      <c r="N13" s="9">
        <f t="shared" si="0"/>
        <v>101000</v>
      </c>
      <c r="O13" s="22">
        <f t="shared" si="1"/>
        <v>119180</v>
      </c>
      <c r="P13" s="28" t="s">
        <v>58</v>
      </c>
      <c r="Q13" s="1"/>
      <c r="R13" s="1"/>
      <c r="S13" s="1"/>
      <c r="T13" s="1"/>
      <c r="U13" s="1"/>
      <c r="V13" s="1"/>
    </row>
    <row r="14" spans="1:22" ht="60">
      <c r="A14" s="1"/>
      <c r="B14" s="11">
        <v>8</v>
      </c>
      <c r="C14" s="11" t="s">
        <v>37</v>
      </c>
      <c r="D14" s="27" t="s">
        <v>38</v>
      </c>
      <c r="E14" s="3"/>
      <c r="F14" s="3" t="s">
        <v>39</v>
      </c>
      <c r="G14" s="8" t="s">
        <v>20</v>
      </c>
      <c r="H14" s="25">
        <v>0</v>
      </c>
      <c r="I14" s="25">
        <v>9</v>
      </c>
      <c r="J14" s="25">
        <v>0</v>
      </c>
      <c r="K14" s="25">
        <v>0</v>
      </c>
      <c r="L14" s="29">
        <v>9</v>
      </c>
      <c r="M14" s="9">
        <v>16000</v>
      </c>
      <c r="N14" s="9">
        <f t="shared" si="0"/>
        <v>144000</v>
      </c>
      <c r="O14" s="22">
        <f t="shared" si="1"/>
        <v>169920</v>
      </c>
      <c r="P14" s="28" t="s">
        <v>58</v>
      </c>
      <c r="Q14" s="1"/>
      <c r="R14" s="1"/>
      <c r="S14" s="1"/>
      <c r="T14" s="1"/>
      <c r="U14" s="1"/>
      <c r="V14" s="1"/>
    </row>
    <row r="15" spans="1:22" ht="60">
      <c r="A15" s="1"/>
      <c r="B15" s="11">
        <v>9</v>
      </c>
      <c r="C15" s="11" t="s">
        <v>40</v>
      </c>
      <c r="D15" s="27" t="s">
        <v>41</v>
      </c>
      <c r="E15" s="3"/>
      <c r="F15" s="3" t="s">
        <v>42</v>
      </c>
      <c r="G15" s="8" t="s">
        <v>20</v>
      </c>
      <c r="H15" s="25">
        <v>0</v>
      </c>
      <c r="I15" s="25">
        <v>6</v>
      </c>
      <c r="J15" s="25">
        <v>0</v>
      </c>
      <c r="K15" s="25">
        <v>0</v>
      </c>
      <c r="L15" s="29">
        <v>6</v>
      </c>
      <c r="M15" s="9">
        <v>36400</v>
      </c>
      <c r="N15" s="9">
        <f t="shared" si="0"/>
        <v>218400</v>
      </c>
      <c r="O15" s="22">
        <f t="shared" si="1"/>
        <v>257712</v>
      </c>
      <c r="P15" s="28" t="s">
        <v>58</v>
      </c>
      <c r="Q15" s="1"/>
    </row>
    <row r="16" spans="1:22" ht="45">
      <c r="A16" s="1"/>
      <c r="B16" s="11">
        <v>10</v>
      </c>
      <c r="C16" s="11" t="s">
        <v>43</v>
      </c>
      <c r="D16" s="26" t="s">
        <v>56</v>
      </c>
      <c r="E16" s="3"/>
      <c r="F16" s="3" t="s">
        <v>44</v>
      </c>
      <c r="G16" s="8" t="s">
        <v>20</v>
      </c>
      <c r="H16" s="25">
        <v>0</v>
      </c>
      <c r="I16" s="25">
        <v>15</v>
      </c>
      <c r="J16" s="25">
        <v>0</v>
      </c>
      <c r="K16" s="25">
        <v>0</v>
      </c>
      <c r="L16" s="18">
        <v>15</v>
      </c>
      <c r="M16" s="9">
        <v>35000</v>
      </c>
      <c r="N16" s="9">
        <f t="shared" si="0"/>
        <v>525000</v>
      </c>
      <c r="O16" s="22">
        <f t="shared" si="1"/>
        <v>619500</v>
      </c>
      <c r="P16" s="28" t="s">
        <v>58</v>
      </c>
      <c r="Q16" s="1"/>
    </row>
    <row r="17" spans="1:17">
      <c r="A17" s="1"/>
      <c r="B17" s="17"/>
      <c r="C17" s="17"/>
      <c r="D17" s="12"/>
      <c r="E17" s="12"/>
      <c r="F17" s="12"/>
      <c r="G17" s="13"/>
      <c r="H17" s="13"/>
      <c r="I17" s="13"/>
      <c r="J17" s="13"/>
      <c r="K17" s="13"/>
      <c r="L17" s="30"/>
      <c r="M17" s="13"/>
      <c r="N17" s="21">
        <f>SUM(N7:N16)</f>
        <v>1930385</v>
      </c>
      <c r="O17" s="23">
        <f>N17*1.18</f>
        <v>2277854.2999999998</v>
      </c>
      <c r="P17" s="4"/>
      <c r="Q17" s="1"/>
    </row>
    <row r="18" spans="1:17">
      <c r="A18" s="1"/>
      <c r="B18" s="15"/>
      <c r="C18" s="15"/>
      <c r="D18" s="16"/>
      <c r="E18" s="16"/>
      <c r="F18" s="16"/>
      <c r="G18" s="15"/>
      <c r="H18" s="15"/>
      <c r="I18" s="15"/>
      <c r="J18" s="15"/>
      <c r="K18" s="15"/>
      <c r="L18" s="15"/>
      <c r="M18" s="15"/>
      <c r="N18" s="15" t="s">
        <v>45</v>
      </c>
      <c r="O18" s="24">
        <f>O17-N17</f>
        <v>347469.29999999981</v>
      </c>
      <c r="P18" s="4"/>
      <c r="Q18" s="1"/>
    </row>
    <row r="19" spans="1:17">
      <c r="A19" s="1"/>
      <c r="B19" s="36" t="s">
        <v>57</v>
      </c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4"/>
      <c r="Q19" s="1"/>
    </row>
    <row r="20" spans="1:17">
      <c r="A20" s="1"/>
      <c r="B20" s="47" t="s">
        <v>46</v>
      </c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9"/>
      <c r="Q20" s="1"/>
    </row>
    <row r="21" spans="1:17">
      <c r="A21" s="1"/>
      <c r="B21" s="40" t="s">
        <v>47</v>
      </c>
      <c r="C21" s="40"/>
      <c r="D21" s="40"/>
      <c r="E21" s="53" t="s">
        <v>59</v>
      </c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4"/>
      <c r="Q21" s="1"/>
    </row>
    <row r="22" spans="1:17" ht="30" customHeight="1">
      <c r="A22" s="1"/>
      <c r="B22" s="40" t="s">
        <v>48</v>
      </c>
      <c r="C22" s="40"/>
      <c r="D22" s="40"/>
      <c r="E22" s="54" t="s">
        <v>49</v>
      </c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6"/>
      <c r="Q22" s="4"/>
    </row>
    <row r="23" spans="1:17">
      <c r="A23" s="1"/>
      <c r="B23" s="40" t="s">
        <v>50</v>
      </c>
      <c r="C23" s="40"/>
      <c r="D23" s="40"/>
      <c r="E23" s="50" t="s">
        <v>62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1"/>
    </row>
    <row r="24" spans="1:17">
      <c r="A24" s="1"/>
      <c r="B24" s="37" t="s">
        <v>51</v>
      </c>
      <c r="C24" s="38"/>
      <c r="D24" s="39"/>
      <c r="E24" s="32" t="s">
        <v>52</v>
      </c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4"/>
      <c r="Q24" s="1"/>
    </row>
    <row r="25" spans="1:17">
      <c r="A25" s="1"/>
      <c r="B25" s="37" t="s">
        <v>53</v>
      </c>
      <c r="C25" s="38"/>
      <c r="D25" s="39"/>
      <c r="E25" s="32" t="s">
        <v>54</v>
      </c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4"/>
      <c r="Q25" s="1"/>
    </row>
    <row r="26" spans="1:17">
      <c r="A26" s="1"/>
      <c r="B26" s="40" t="s">
        <v>55</v>
      </c>
      <c r="C26" s="40"/>
      <c r="D26" s="40"/>
      <c r="E26" s="50" t="s">
        <v>61</v>
      </c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4"/>
      <c r="Q26" s="1"/>
    </row>
    <row r="27" spans="1:17">
      <c r="A27" s="1"/>
      <c r="B27" s="19"/>
      <c r="C27" s="19"/>
      <c r="D27" s="19"/>
      <c r="E27" s="19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1"/>
    </row>
  </sheetData>
  <mergeCells count="26">
    <mergeCell ref="B26:D26"/>
    <mergeCell ref="O4:O5"/>
    <mergeCell ref="B2:P2"/>
    <mergeCell ref="B22:D22"/>
    <mergeCell ref="B21:D21"/>
    <mergeCell ref="B20:P20"/>
    <mergeCell ref="B25:D25"/>
    <mergeCell ref="B4:B5"/>
    <mergeCell ref="B23:D23"/>
    <mergeCell ref="E23:P23"/>
    <mergeCell ref="C4:C5"/>
    <mergeCell ref="E4:E5"/>
    <mergeCell ref="E21:P21"/>
    <mergeCell ref="E26:P26"/>
    <mergeCell ref="E22:P22"/>
    <mergeCell ref="E25:P25"/>
    <mergeCell ref="E24:P24"/>
    <mergeCell ref="D4:D5"/>
    <mergeCell ref="P4:P5"/>
    <mergeCell ref="B19:P19"/>
    <mergeCell ref="B24:D24"/>
    <mergeCell ref="F4:F5"/>
    <mergeCell ref="G4:G5"/>
    <mergeCell ref="H4:L4"/>
    <mergeCell ref="N4:N5"/>
    <mergeCell ref="M4:M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2016-03-30T05:09:01Z</dcterms:modified>
</cp:coreProperties>
</file>